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filterPrivacy="1" codeName="ThisWorkbook" defaultThemeVersion="124226"/>
  <xr:revisionPtr revIDLastSave="126" documentId="13_ncr:1_{2AE3C4A9-966D-4651-B480-4E895E75719A}" xr6:coauthVersionLast="47" xr6:coauthVersionMax="47" xr10:uidLastSave="{2B82EADD-D21C-4CF2-84CE-83D216D4DE2A}"/>
  <bookViews>
    <workbookView xWindow="57480" yWindow="-17640" windowWidth="38640" windowHeight="21120" xr2:uid="{00000000-000D-0000-FFFF-FFFF00000000}"/>
  </bookViews>
  <sheets>
    <sheet name="2 - PENALITES CALCUL" sheetId="9" r:id="rId1"/>
    <sheet name="List" sheetId="2" state="hidden" r:id="rId2"/>
  </sheets>
  <definedNames>
    <definedName name="_xlnm.Print_Titles" localSheetId="0">'2 - PENALITES CALCUL'!$A:$N,'2 - PENALITES CALCUL'!$7:$9</definedName>
    <definedName name="List_ON">List!$B$5:$B$6</definedName>
    <definedName name="_xlnm.Print_Area" localSheetId="0">'2 - PENALITES CALCUL'!$A$2:$CA$23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U19" i="9" l="1"/>
  <c r="BU18" i="9"/>
  <c r="BP19" i="9"/>
  <c r="BP18" i="9"/>
  <c r="BK19" i="9"/>
  <c r="BK18" i="9"/>
  <c r="BF19" i="9"/>
  <c r="BF18" i="9"/>
  <c r="BA19" i="9"/>
  <c r="BA18" i="9"/>
  <c r="AV19" i="9"/>
  <c r="AV18" i="9"/>
  <c r="AQ19" i="9"/>
  <c r="AQ18" i="9"/>
  <c r="AL19" i="9"/>
  <c r="AL18" i="9"/>
  <c r="AG19" i="9"/>
  <c r="AG18" i="9"/>
  <c r="AB19" i="9"/>
  <c r="AB18" i="9"/>
  <c r="BU16" i="9"/>
  <c r="BP16" i="9"/>
  <c r="BK16" i="9"/>
  <c r="BF16" i="9"/>
  <c r="BA16" i="9"/>
  <c r="AV16" i="9"/>
  <c r="AQ16" i="9"/>
  <c r="AL16" i="9"/>
  <c r="AG16" i="9"/>
  <c r="AB16" i="9"/>
  <c r="BW19" i="9"/>
  <c r="BW18" i="9"/>
  <c r="BW16" i="9"/>
  <c r="BW15" i="9"/>
  <c r="BW14" i="9"/>
  <c r="BW13" i="9"/>
  <c r="BW11" i="9"/>
  <c r="BU11" i="9"/>
  <c r="BR19" i="9"/>
  <c r="BR18" i="9"/>
  <c r="BR16" i="9"/>
  <c r="BR15" i="9"/>
  <c r="BR14" i="9"/>
  <c r="BR13" i="9"/>
  <c r="BR11" i="9"/>
  <c r="BP11" i="9"/>
  <c r="BM19" i="9"/>
  <c r="BM18" i="9"/>
  <c r="BM16" i="9"/>
  <c r="BM15" i="9"/>
  <c r="BM14" i="9"/>
  <c r="BM13" i="9"/>
  <c r="BM11" i="9"/>
  <c r="BK11" i="9"/>
  <c r="BH19" i="9"/>
  <c r="BH18" i="9"/>
  <c r="BH16" i="9"/>
  <c r="BH15" i="9"/>
  <c r="BH14" i="9"/>
  <c r="BH13" i="9"/>
  <c r="BH11" i="9"/>
  <c r="BF11" i="9"/>
  <c r="BC19" i="9"/>
  <c r="BC18" i="9"/>
  <c r="BC16" i="9"/>
  <c r="BC15" i="9"/>
  <c r="BC14" i="9"/>
  <c r="BC13" i="9"/>
  <c r="BC11" i="9"/>
  <c r="BA11" i="9"/>
  <c r="AX19" i="9"/>
  <c r="AX18" i="9"/>
  <c r="AX16" i="9"/>
  <c r="AX15" i="9"/>
  <c r="AX14" i="9"/>
  <c r="AX13" i="9"/>
  <c r="AX11" i="9"/>
  <c r="AV11" i="9"/>
  <c r="AS19" i="9"/>
  <c r="AS18" i="9"/>
  <c r="AS16" i="9"/>
  <c r="AS15" i="9"/>
  <c r="AS14" i="9"/>
  <c r="AS13" i="9"/>
  <c r="AS11" i="9"/>
  <c r="AQ11" i="9"/>
  <c r="AN19" i="9"/>
  <c r="AN18" i="9"/>
  <c r="AN16" i="9"/>
  <c r="AN15" i="9"/>
  <c r="AN14" i="9"/>
  <c r="AN13" i="9"/>
  <c r="AN11" i="9"/>
  <c r="AL11" i="9"/>
  <c r="AI19" i="9"/>
  <c r="AI18" i="9"/>
  <c r="AI16" i="9"/>
  <c r="AI15" i="9"/>
  <c r="AI14" i="9"/>
  <c r="AI13" i="9"/>
  <c r="AI11" i="9"/>
  <c r="AG11" i="9"/>
  <c r="AD19" i="9"/>
  <c r="AD18" i="9"/>
  <c r="AD16" i="9"/>
  <c r="AD15" i="9"/>
  <c r="AD14" i="9"/>
  <c r="AD13" i="9"/>
  <c r="AD11" i="9"/>
  <c r="AB11" i="9"/>
  <c r="W11" i="9"/>
  <c r="Y19" i="9"/>
  <c r="Y18" i="9"/>
  <c r="Y16" i="9"/>
  <c r="Y15" i="9"/>
  <c r="Y14" i="9"/>
  <c r="Y13" i="9"/>
  <c r="Y11" i="9"/>
  <c r="BZ18" i="9"/>
  <c r="T18" i="9"/>
  <c r="BZ19" i="9" l="1"/>
  <c r="BZ16" i="9"/>
  <c r="BZ15" i="9"/>
  <c r="BZ14" i="9"/>
  <c r="BZ13" i="9"/>
  <c r="BZ11" i="9"/>
  <c r="T19" i="9"/>
  <c r="T14" i="9"/>
  <c r="T13" i="9"/>
  <c r="T11" i="9"/>
  <c r="E7" i="9"/>
  <c r="B5" i="9"/>
  <c r="W18" i="9" l="1"/>
  <c r="BP15" i="9"/>
  <c r="AV13" i="9"/>
  <c r="AL14" i="9"/>
  <c r="W16" i="9"/>
  <c r="BU14" i="9"/>
  <c r="AG14" i="9"/>
  <c r="BF15" i="9"/>
  <c r="AB15" i="9"/>
  <c r="BK14" i="9"/>
  <c r="R19" i="9"/>
  <c r="BK15" i="9"/>
  <c r="AQ13" i="9"/>
  <c r="BP14" i="9"/>
  <c r="AL13" i="9"/>
  <c r="AL21" i="9" s="1"/>
  <c r="AG13" i="9"/>
  <c r="BA15" i="9"/>
  <c r="W13" i="9"/>
  <c r="AG15" i="9"/>
  <c r="R18" i="9"/>
  <c r="R16" i="9"/>
  <c r="BU13" i="9"/>
  <c r="AB14" i="9"/>
  <c r="W15" i="9"/>
  <c r="BP13" i="9"/>
  <c r="BF14" i="9"/>
  <c r="AV15" i="9"/>
  <c r="AB13" i="9"/>
  <c r="BF13" i="9"/>
  <c r="AV14" i="9"/>
  <c r="AQ14" i="9"/>
  <c r="W14" i="9"/>
  <c r="BK13" i="9"/>
  <c r="BA14" i="9"/>
  <c r="AQ15" i="9"/>
  <c r="AL15" i="9"/>
  <c r="W19" i="9"/>
  <c r="BU15" i="9"/>
  <c r="BA13" i="9"/>
  <c r="T16" i="9"/>
  <c r="R14" i="9"/>
  <c r="R11" i="9"/>
  <c r="BX11" i="9" s="1"/>
  <c r="BZ21" i="9"/>
  <c r="BX22" i="9" s="1"/>
  <c r="BR21" i="9"/>
  <c r="BN22" i="9" s="1"/>
  <c r="BH21" i="9"/>
  <c r="BD22" i="9" s="1"/>
  <c r="BW21" i="9"/>
  <c r="BS22" i="9" s="1"/>
  <c r="BM21" i="9"/>
  <c r="BI22" i="9" s="1"/>
  <c r="AX21" i="9"/>
  <c r="AT22" i="9" s="1"/>
  <c r="AN21" i="9"/>
  <c r="AJ22" i="9" s="1"/>
  <c r="AS21" i="9"/>
  <c r="AO22" i="9" s="1"/>
  <c r="BC21" i="9"/>
  <c r="AY22" i="9" s="1"/>
  <c r="AD21" i="9"/>
  <c r="Z22" i="9" s="1"/>
  <c r="AI21" i="9"/>
  <c r="AE22" i="9" s="1"/>
  <c r="Y21" i="9"/>
  <c r="U22" i="9" s="1"/>
  <c r="R13" i="9"/>
  <c r="R15" i="9"/>
  <c r="AG21" i="9" l="1"/>
  <c r="AH21" i="9" s="1"/>
  <c r="BX14" i="9"/>
  <c r="T15" i="9"/>
  <c r="T21" i="9" s="1"/>
  <c r="P22" i="9" s="1"/>
  <c r="BX15" i="9"/>
  <c r="BX16" i="9"/>
  <c r="BA21" i="9"/>
  <c r="BB21" i="9" s="1"/>
  <c r="BU21" i="9"/>
  <c r="BV21" i="9" s="1"/>
  <c r="AV21" i="9"/>
  <c r="AW21" i="9" s="1"/>
  <c r="BK21" i="9"/>
  <c r="BL21" i="9" s="1"/>
  <c r="BP21" i="9"/>
  <c r="BQ21" i="9" s="1"/>
  <c r="BX13" i="9"/>
  <c r="AQ21" i="9"/>
  <c r="AR21" i="9" s="1"/>
  <c r="W21" i="9"/>
  <c r="X21" i="9" s="1"/>
  <c r="AB21" i="9"/>
  <c r="AC21" i="9" s="1"/>
  <c r="BF21" i="9"/>
  <c r="BG21" i="9" s="1"/>
  <c r="BX19" i="9"/>
  <c r="BX18" i="9"/>
  <c r="R21" i="9"/>
  <c r="AM21" i="9"/>
  <c r="BX21" i="9" l="1"/>
  <c r="BY21" i="9" s="1"/>
  <c r="S21"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tc={A03F56C7-5E25-4971-8F02-97762C7CF81F}</author>
    <author>tc={F61A82AE-1CC5-495F-A04E-9F9BFE87ED68}</author>
    <author>tc={F776AB4B-E35F-4EEC-B75B-A3CFFB048800}</author>
    <author>tc={CC9C91EE-B265-4CAD-9F63-2E806B691B1D}</author>
    <author>tc={F91B07E3-DE9B-48FD-AD01-23286E803453}</author>
    <author>tc={BADF31E8-5F9C-49AC-88E3-3674CD77ED2F}</author>
    <author>tc={4595CD66-DAEC-41E9-B877-FB3DD9A19E88}</author>
    <author>tc={48FDA979-5054-4FEB-910B-4A563F8612DD}</author>
    <author>tc={C7EFA1C6-4E58-476F-8AB0-C97A3F278AF0}</author>
    <author>tc={5F11D1DE-C0B1-405C-B91F-5CD26DCE14D0}</author>
  </authors>
  <commentList>
    <comment ref="E7" authorId="0" shapeId="0" xr:uid="{A03F56C7-5E25-4971-8F02-97762C7CF81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Montant de la pénalité calculé à partir du montant annuel du marché</t>
      </text>
    </comment>
    <comment ref="M11" authorId="1" shapeId="0" xr:uid="{F61A82AE-1CC5-495F-A04E-9F9BFE87ED68}">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Peut être modifié selon souhait du maitre d’ouvrage
</t>
      </text>
    </comment>
    <comment ref="M13" authorId="2" shapeId="0" xr:uid="{F776AB4B-E35F-4EEC-B75B-A3CFFB04880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Peut être modifié selon souhait du maitre d’ouvrage</t>
      </text>
    </comment>
    <comment ref="M14" authorId="3" shapeId="0" xr:uid="{CC9C91EE-B265-4CAD-9F63-2E806B691B1D}">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Peut être modifié selon souhait du maitre d’ouvrage
</t>
      </text>
    </comment>
    <comment ref="M15" authorId="4" shapeId="0" xr:uid="{F91B07E3-DE9B-48FD-AD01-23286E803453}">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Peut être modifié selon souhait du maitre d’ouvrage
</t>
      </text>
    </comment>
    <comment ref="M16" authorId="5" shapeId="0" xr:uid="{BADF31E8-5F9C-49AC-88E3-3674CD77ED2F}">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Peut être modifié selon souhait du maitre d’ouvrage
</t>
      </text>
    </comment>
    <comment ref="F18" authorId="6" shapeId="0" xr:uid="{4595CD66-DAEC-41E9-B877-FB3DD9A19E8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Appliqué dans le cas d'un constat de défaut avéré</t>
      </text>
    </comment>
    <comment ref="M18" authorId="7" shapeId="0" xr:uid="{48FDA979-5054-4FEB-910B-4A563F8612DD}">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Peut être modifié selon souhait du maitre d’ouvrage
</t>
      </text>
    </comment>
    <comment ref="F19" authorId="8" shapeId="0" xr:uid="{C7EFA1C6-4E58-476F-8AB0-C97A3F278AF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Appliqué dans le cas d'un constat de défaut avéré</t>
      </text>
    </comment>
    <comment ref="M19" authorId="9" shapeId="0" xr:uid="{5F11D1DE-C0B1-405C-B91F-5CD26DCE14D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Peut être modifié selon souhait du maitre d’ouvrage</t>
      </text>
    </comment>
  </commentList>
</comments>
</file>

<file path=xl/sharedStrings.xml><?xml version="1.0" encoding="utf-8"?>
<sst xmlns="http://schemas.openxmlformats.org/spreadsheetml/2006/main" count="147" uniqueCount="72">
  <si>
    <t>SLA</t>
  </si>
  <si>
    <t>KPI</t>
  </si>
  <si>
    <t>Indicateur</t>
  </si>
  <si>
    <t>Définition de l'objectif</t>
  </si>
  <si>
    <t>mensuel</t>
  </si>
  <si>
    <t>oui</t>
  </si>
  <si>
    <t>annuel</t>
  </si>
  <si>
    <t>Non-conformités contractuelles Qualité Hygiène Sécurité Sûreté</t>
  </si>
  <si>
    <t>Respect du planning de maintenance et autres interventions planifiées</t>
  </si>
  <si>
    <t>Respect des termes des délais - toutes criticités confondues</t>
  </si>
  <si>
    <t>M1</t>
  </si>
  <si>
    <t>M2</t>
  </si>
  <si>
    <t>M3</t>
  </si>
  <si>
    <t>M4</t>
  </si>
  <si>
    <t>M5</t>
  </si>
  <si>
    <t>M6</t>
  </si>
  <si>
    <t>M7</t>
  </si>
  <si>
    <t>M8</t>
  </si>
  <si>
    <t>M9</t>
  </si>
  <si>
    <t>M10</t>
  </si>
  <si>
    <t>M11</t>
  </si>
  <si>
    <t>M12</t>
  </si>
  <si>
    <t>outil GMAO + rapport VRP</t>
  </si>
  <si>
    <t>ANNEXE 1 : Indicateurs clés de performance (KPI&amp;SLA)</t>
  </si>
  <si>
    <t>P =</t>
  </si>
  <si>
    <t>-&gt; La valeur P est calculée à partir du Montant Annuel du Marché, arrondi 
à la dizaine de 0,5% de 1/12ème du montant annuel du Marché</t>
  </si>
  <si>
    <t>Montant annuel du Marché :</t>
  </si>
  <si>
    <t>ANNEE X</t>
  </si>
  <si>
    <t>§</t>
  </si>
  <si>
    <t>Définition de l'indicateur</t>
  </si>
  <si>
    <t>Point de mesure</t>
  </si>
  <si>
    <t>Fréquence de calcul</t>
  </si>
  <si>
    <t>Sanctionnable</t>
  </si>
  <si>
    <t>Pénalité</t>
  </si>
  <si>
    <t>Tolérance
Valeur cible</t>
  </si>
  <si>
    <t>Unité d'application</t>
  </si>
  <si>
    <t>Valeur constatée</t>
  </si>
  <si>
    <t>Commentaire</t>
  </si>
  <si>
    <t>Caclul de la pénalité</t>
  </si>
  <si>
    <t>Décision d'application</t>
  </si>
  <si>
    <t>Pénalité Appliquée</t>
  </si>
  <si>
    <t>Total pénalité annuelle</t>
  </si>
  <si>
    <t xml:space="preserve">Performance de la relation client </t>
  </si>
  <si>
    <t xml:space="preserve">Non-conformités </t>
  </si>
  <si>
    <t xml:space="preserve">Non conformités dans l'exécution du contrat sur 3 mois glissants </t>
  </si>
  <si>
    <t>GMAO + Constat
calcul sur 3 mois glissants</t>
  </si>
  <si>
    <t xml:space="preserve">Aucun écart,  &lt;=valeur cible sur 3 mois glissants </t>
  </si>
  <si>
    <t>x P</t>
  </si>
  <si>
    <t>Par constat ( valeur numérique)</t>
  </si>
  <si>
    <t>Performance des prestations réalisées</t>
  </si>
  <si>
    <t xml:space="preserve">suivre les opérations prévues et réalisées dans le cadre de la maintenance : Respect du planning </t>
  </si>
  <si>
    <t xml:space="preserve">GMAO + Rapport </t>
  </si>
  <si>
    <t>Nombre d'interventions réalisées/Nombres d'interventions planifiées+nombre d'intervention non réalisées des périodes précédentes</t>
  </si>
  <si>
    <t xml:space="preserve">Par % en dessous de la valeur seuil  (indiquer la valeur atteinte dans la valeur constatée) </t>
  </si>
  <si>
    <t xml:space="preserve">Respect des délais de remise en service des installations </t>
  </si>
  <si>
    <t>Respect des délais de traitement des levées de réserves</t>
  </si>
  <si>
    <t xml:space="preserve">Respect des délais </t>
  </si>
  <si>
    <t>Respect de l'astreinte</t>
  </si>
  <si>
    <t xml:space="preserve">Suivi du nombre d'intervention ayant perturbé l'activité du site </t>
  </si>
  <si>
    <t xml:space="preserve">Par constat </t>
  </si>
  <si>
    <t>Performance Qualité Hygiène Sécurité Sûreté</t>
  </si>
  <si>
    <t>Non confomités contractuelles</t>
  </si>
  <si>
    <t xml:space="preserve">Non-conformités réglementaires </t>
  </si>
  <si>
    <t>non conformités (dont le titulaire est responsable) décelées par le bureau de contrôle lors des VRP</t>
  </si>
  <si>
    <t>Oui</t>
  </si>
  <si>
    <t>Non</t>
  </si>
  <si>
    <t xml:space="preserve">Constat </t>
  </si>
  <si>
    <t>Le prestataire s'assure qu'aucune réserve ou non-conformité réglementaire n'est présente concernant son périmètre technique.</t>
  </si>
  <si>
    <t>Proportion des interventions de remise en service réalisées dans les délais contractuels par rapport au total des interventions de remise en service effectuées.</t>
  </si>
  <si>
    <t>Proportion des réserves levées dans les délais contractuels par rapport à l’ensemble des réserves levées.</t>
  </si>
  <si>
    <t>Nombre d'interventions en astreinte réalisées hors délai</t>
  </si>
  <si>
    <t>Ce KPI mesure les écarts par rapport aux exigences contractuelles en Qualité, Hygiène, Sécurité et Sûreté. Il couvre la qualité des prestations réalisées, le non-respect des règles sanitaires ou environnementales, les manquements aux obligations de sécurité des personnes et des biens, ainsi que les incidents affectant la protection des installations, du personnel ou des données sensibles.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</si>
</sst>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quot; € HT&quot;"/>
    <numFmt numFmtId="165" formatCode="[$-40C]mmmm\-yy;@"/>
  </numFmts>
  <fonts count="12" x14ac:knownFonts="1">
    <font>
      <sz val="11"/>
      <color theme="1"/>
      <name val="Calibri"/>
      <family val="2"/>
      <scheme val="minor"/>
    </font>
    <font>
      <sz val="11"/>
      <color theme="1"/>
      <name val="Calibri"/>
      <family val="2"/>
      <scheme val="minor"/>
    </font>
    <font>
      <b/>
      <sz val="11"/>
      <color theme="1"/>
      <name val="Arial"/>
      <family val="2"/>
    </font>
    <font>
      <sz val="11"/>
      <color theme="1"/>
      <name val="Arial"/>
      <family val="2"/>
    </font>
    <font>
      <sz val="14"/>
      <color theme="1"/>
      <name val="Arial"/>
      <family val="2"/>
    </font>
    <font>
      <u/>
      <sz val="11"/>
      <color theme="1"/>
      <name val="Arial"/>
      <family val="2"/>
    </font>
    <font>
      <sz val="11"/>
      <name val="Arial"/>
      <family val="2"/>
    </font>
    <font>
      <sz val="9"/>
      <color indexed="81"/>
      <name val="Tahoma"/>
      <family val="2"/>
    </font>
    <font>
      <sz val="11"/>
      <color theme="0"/>
      <name val="Arial"/>
      <family val="2"/>
    </font>
    <font>
      <b/>
      <sz val="11"/>
      <color theme="0"/>
      <name val="Arial"/>
      <family val="2"/>
    </font>
    <font>
      <b/>
      <u/>
      <sz val="11"/>
      <color theme="0"/>
      <name val="Arial"/>
      <family val="2"/>
    </font>
    <font>
      <sz val="9"/>
      <color indexed="81"/>
      <name val="Tahoma"/>
      <charset val="1"/>
    </font>
  </fonts>
  <fills count="4">
    <fill>
      <patternFill patternType="none"/>
    </fill>
    <fill>
      <patternFill patternType="gray125"/>
    </fill>
    <fill>
      <patternFill patternType="solid">
        <fgColor rgb="FFFFFF00"/>
        <bgColor indexed="64"/>
      </patternFill>
    </fill>
    <fill>
      <patternFill patternType="solid">
        <fgColor rgb="FF3A9095"/>
        <bgColor indexed="64"/>
      </patternFill>
    </fill>
  </fills>
  <borders count="1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50">
    <xf numFmtId="0" fontId="0" fillId="0" borderId="0" xfId="0"/>
    <xf numFmtId="0" fontId="3" fillId="0" borderId="0" xfId="0" applyFont="1" applyAlignment="1">
      <alignment horizontal="center" vertical="center"/>
    </xf>
    <xf numFmtId="0" fontId="2" fillId="0" borderId="0" xfId="0" applyFont="1" applyAlignment="1">
      <alignment horizontal="center" vertical="center"/>
    </xf>
    <xf numFmtId="0" fontId="3" fillId="0" borderId="9" xfId="0" applyFont="1" applyBorder="1" applyAlignment="1">
      <alignment horizontal="center" vertical="center"/>
    </xf>
    <xf numFmtId="0" fontId="3" fillId="0" borderId="9" xfId="0" applyFont="1" applyBorder="1" applyAlignment="1">
      <alignment horizontal="center" vertical="center" wrapText="1"/>
    </xf>
    <xf numFmtId="164" fontId="3" fillId="0" borderId="9" xfId="0" applyNumberFormat="1" applyFont="1" applyBorder="1" applyAlignment="1">
      <alignment horizontal="center" vertical="center"/>
    </xf>
    <xf numFmtId="0" fontId="4" fillId="0" borderId="0" xfId="0" applyFont="1" applyAlignment="1">
      <alignment horizontal="center" vertical="center"/>
    </xf>
    <xf numFmtId="0" fontId="3" fillId="0" borderId="9" xfId="0" applyFont="1" applyBorder="1" applyAlignment="1">
      <alignment vertical="center" wrapText="1"/>
    </xf>
    <xf numFmtId="0" fontId="2" fillId="0" borderId="9" xfId="0" applyFont="1" applyBorder="1" applyAlignment="1">
      <alignment horizontal="center" vertical="center" wrapText="1"/>
    </xf>
    <xf numFmtId="0" fontId="6" fillId="0" borderId="0" xfId="0" applyFont="1" applyAlignment="1">
      <alignment horizontal="center" vertical="center"/>
    </xf>
    <xf numFmtId="0" fontId="6" fillId="0" borderId="9" xfId="0" applyFont="1" applyBorder="1" applyAlignment="1">
      <alignment horizontal="center" vertical="center"/>
    </xf>
    <xf numFmtId="0" fontId="6" fillId="0" borderId="9" xfId="0" applyFont="1" applyBorder="1" applyAlignment="1">
      <alignment horizontal="center" vertical="center" wrapText="1"/>
    </xf>
    <xf numFmtId="0" fontId="6" fillId="0" borderId="9" xfId="0" applyFont="1" applyBorder="1" applyAlignment="1">
      <alignment vertical="center" wrapText="1"/>
    </xf>
    <xf numFmtId="0" fontId="5" fillId="0" borderId="0" xfId="0" applyFont="1" applyAlignment="1">
      <alignment horizontal="left" vertical="center"/>
    </xf>
    <xf numFmtId="0" fontId="3" fillId="0" borderId="0" xfId="0" applyFont="1" applyAlignment="1">
      <alignment horizontal="left" vertical="center"/>
    </xf>
    <xf numFmtId="0" fontId="2" fillId="0" borderId="0" xfId="0" applyFont="1" applyAlignment="1">
      <alignment horizontal="left" vertical="center"/>
    </xf>
    <xf numFmtId="0" fontId="2" fillId="0" borderId="9" xfId="0" applyFont="1" applyBorder="1" applyAlignment="1">
      <alignment horizontal="left" vertical="center" wrapText="1"/>
    </xf>
    <xf numFmtId="0" fontId="6" fillId="0" borderId="9" xfId="0" applyFont="1" applyBorder="1" applyAlignment="1">
      <alignment horizontal="left" vertical="center" wrapText="1"/>
    </xf>
    <xf numFmtId="9" fontId="6" fillId="0" borderId="9" xfId="0" applyNumberFormat="1" applyFont="1" applyBorder="1" applyAlignment="1">
      <alignment horizontal="center" vertical="center"/>
    </xf>
    <xf numFmtId="164" fontId="6" fillId="0" borderId="9" xfId="0" applyNumberFormat="1" applyFont="1" applyBorder="1" applyAlignment="1">
      <alignment horizontal="center" vertical="center"/>
    </xf>
    <xf numFmtId="0" fontId="3" fillId="0" borderId="10" xfId="0" applyFont="1" applyBorder="1" applyAlignment="1">
      <alignment horizontal="right" vertical="center"/>
    </xf>
    <xf numFmtId="0" fontId="3" fillId="0" borderId="0" xfId="0" applyFont="1" applyAlignment="1">
      <alignment horizontal="center" vertical="center" wrapText="1"/>
    </xf>
    <xf numFmtId="9" fontId="3" fillId="0" borderId="9" xfId="1" applyFont="1" applyBorder="1" applyAlignment="1">
      <alignment horizontal="center" vertical="center"/>
    </xf>
    <xf numFmtId="165" fontId="4" fillId="0" borderId="0" xfId="0" applyNumberFormat="1"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165" fontId="4" fillId="0" borderId="6" xfId="0" applyNumberFormat="1" applyFont="1" applyBorder="1" applyAlignment="1">
      <alignment horizontal="center" vertical="center"/>
    </xf>
    <xf numFmtId="165" fontId="4" fillId="0" borderId="7" xfId="0" applyNumberFormat="1" applyFont="1" applyBorder="1" applyAlignment="1">
      <alignment horizontal="center" vertical="center"/>
    </xf>
    <xf numFmtId="165" fontId="4" fillId="0" borderId="8" xfId="0" applyNumberFormat="1" applyFont="1" applyBorder="1" applyAlignment="1">
      <alignment horizontal="center" vertical="center"/>
    </xf>
    <xf numFmtId="0" fontId="10" fillId="3" borderId="0" xfId="0" quotePrefix="1" applyFont="1" applyFill="1" applyAlignment="1">
      <alignment horizontal="left" vertical="center" wrapText="1"/>
    </xf>
    <xf numFmtId="0" fontId="10" fillId="3" borderId="0" xfId="0" applyFont="1" applyFill="1" applyAlignment="1">
      <alignment horizontal="left" vertical="center"/>
    </xf>
    <xf numFmtId="0" fontId="3" fillId="0" borderId="0" xfId="0" applyFont="1" applyAlignment="1">
      <alignment horizontal="right" vertical="center"/>
    </xf>
    <xf numFmtId="165" fontId="2" fillId="0" borderId="9" xfId="0" applyNumberFormat="1" applyFont="1" applyBorder="1" applyAlignment="1">
      <alignment horizontal="center" vertical="center"/>
    </xf>
    <xf numFmtId="0" fontId="2" fillId="0" borderId="9" xfId="0" applyFont="1" applyBorder="1" applyAlignment="1">
      <alignment horizontal="center" vertical="center" wrapText="1"/>
    </xf>
    <xf numFmtId="0" fontId="8" fillId="3" borderId="9"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0" borderId="9" xfId="0" applyFont="1" applyBorder="1" applyAlignment="1">
      <alignment horizontal="center" vertical="center"/>
    </xf>
    <xf numFmtId="0" fontId="9" fillId="3" borderId="9"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1" xfId="0" applyFont="1" applyFill="1" applyBorder="1" applyAlignment="1">
      <alignment horizontal="center" vertical="center" wrapText="1"/>
    </xf>
    <xf numFmtId="165" fontId="3" fillId="0" borderId="12" xfId="0" applyNumberFormat="1" applyFont="1" applyBorder="1" applyAlignment="1">
      <alignment horizontal="center" vertical="center"/>
    </xf>
    <xf numFmtId="165" fontId="3" fillId="0" borderId="11" xfId="0" applyNumberFormat="1" applyFont="1" applyBorder="1" applyAlignment="1">
      <alignment horizontal="center" vertical="center"/>
    </xf>
    <xf numFmtId="9" fontId="6" fillId="2" borderId="9" xfId="0" applyNumberFormat="1" applyFont="1" applyFill="1" applyBorder="1" applyAlignment="1">
      <alignment horizontal="center" vertical="center"/>
    </xf>
    <xf numFmtId="0" fontId="6" fillId="2" borderId="9" xfId="0" applyFont="1" applyFill="1" applyBorder="1" applyAlignment="1">
      <alignment horizontal="center" vertical="center"/>
    </xf>
    <xf numFmtId="0" fontId="3" fillId="2" borderId="9"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Medium9"/>
  <colors>
    <mruColors>
      <color rgb="FF3A9095"/>
      <color rgb="FFDF685C"/>
      <color rgb="FF3FA535"/>
      <color rgb="FF17823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7" dT="2022-09-07T08:44:17.45" personId="{00000000-0000-0000-0000-000000000000}" id="{A03F56C7-5E25-4971-8F02-97762C7CF81F}">
    <text>Montant de la pénalité calculé à partir du montant annuel du marché</text>
  </threadedComment>
  <threadedComment ref="M11" dT="2025-11-19T14:53:25.65" personId="{00000000-0000-0000-0000-000000000000}" id="{F61A82AE-1CC5-495F-A04E-9F9BFE87ED68}">
    <text xml:space="preserve">Peut être modifié selon souhait du maitre d’ouvrage
</text>
  </threadedComment>
  <threadedComment ref="M13" dT="2025-11-19T14:53:14.74" personId="{00000000-0000-0000-0000-000000000000}" id="{F776AB4B-E35F-4EEC-B75B-A3CFFB048800}">
    <text>Peut être modifié selon souhait du maitre d’ouvrage</text>
  </threadedComment>
  <threadedComment ref="M14" dT="2025-11-19T14:53:22.38" personId="{00000000-0000-0000-0000-000000000000}" id="{CC9C91EE-B265-4CAD-9F63-2E806B691B1D}">
    <text xml:space="preserve">Peut être modifié selon souhait du maitre d’ouvrage
</text>
  </threadedComment>
  <threadedComment ref="M15" dT="2025-11-19T14:53:38.77" personId="{00000000-0000-0000-0000-000000000000}" id="{F91B07E3-DE9B-48FD-AD01-23286E803453}">
    <text xml:space="preserve">Peut être modifié selon souhait du maitre d’ouvrage
</text>
  </threadedComment>
  <threadedComment ref="M16" dT="2025-11-19T14:53:42.90" personId="{00000000-0000-0000-0000-000000000000}" id="{BADF31E8-5F9C-49AC-88E3-3674CD77ED2F}">
    <text xml:space="preserve">Peut être modifié selon souhait du maitre d’ouvrage
</text>
  </threadedComment>
  <threadedComment ref="F18" dT="2023-04-13T13:22:01.71" personId="{00000000-0000-0000-0000-000000000000}" id="{4595CD66-DAEC-41E9-B877-FB3DD9A19E88}">
    <text>Appliqué dans le cas d'un constat de défaut avéré</text>
  </threadedComment>
  <threadedComment ref="M18" dT="2025-11-19T14:57:45.61" personId="{00000000-0000-0000-0000-000000000000}" id="{48FDA979-5054-4FEB-910B-4A563F8612DD}">
    <text xml:space="preserve">Peut être modifié selon souhait du maitre d’ouvrage
</text>
  </threadedComment>
  <threadedComment ref="F19" dT="2023-04-13T13:22:01.71" personId="{00000000-0000-0000-0000-000000000000}" id="{C7EFA1C6-4E58-476F-8AB0-C97A3F278AF0}">
    <text>Appliqué dans le cas d'un constat de défaut avéré</text>
  </threadedComment>
  <threadedComment ref="M19" dT="2025-11-19T14:57:49.58" personId="{00000000-0000-0000-0000-000000000000}" id="{5F11D1DE-C0B1-405C-B91F-5CD26DCE14D0}">
    <text>Peut être modifié selon souhait du maitre d’ouvrage</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81453-A852-4EA4-A7E9-390894B7DA56}">
  <sheetPr codeName="Feuil4">
    <tabColor theme="8"/>
    <pageSetUpPr fitToPage="1"/>
  </sheetPr>
  <dimension ref="B2:BZ22"/>
  <sheetViews>
    <sheetView showGridLines="0" tabSelected="1" zoomScale="85" zoomScaleNormal="85" zoomScaleSheetLayoutView="70" zoomScalePageLayoutView="74" workbookViewId="0">
      <selection activeCell="N26" sqref="N26"/>
    </sheetView>
  </sheetViews>
  <sheetFormatPr baseColWidth="10" defaultColWidth="9.17578125" defaultRowHeight="13.7" outlineLevelRow="1" outlineLevelCol="1" x14ac:dyDescent="0.5"/>
  <cols>
    <col min="1" max="1" width="2.703125" style="1" customWidth="1"/>
    <col min="2" max="2" width="10.52734375" style="1" bestFit="1" customWidth="1"/>
    <col min="3" max="3" width="4.52734375" style="1" customWidth="1"/>
    <col min="4" max="4" width="8.52734375" style="1" bestFit="1" customWidth="1"/>
    <col min="5" max="5" width="47.29296875" style="1" customWidth="1"/>
    <col min="6" max="6" width="62.8203125" style="1" customWidth="1"/>
    <col min="7" max="7" width="23.17578125" style="14" customWidth="1"/>
    <col min="8" max="8" width="17.703125" style="1" customWidth="1"/>
    <col min="9" max="9" width="37.17578125" style="1" customWidth="1"/>
    <col min="10" max="10" width="24.52734375" style="1" hidden="1" customWidth="1"/>
    <col min="11" max="11" width="4.29296875" style="1" bestFit="1" customWidth="1"/>
    <col min="12" max="12" width="5.17578125" style="1" bestFit="1" customWidth="1"/>
    <col min="13" max="13" width="13.17578125" style="1" customWidth="1"/>
    <col min="14" max="14" width="26.17578125" style="1" customWidth="1"/>
    <col min="15" max="15" width="2.703125" style="1" customWidth="1"/>
    <col min="16" max="16" width="14.29296875" style="1" customWidth="1"/>
    <col min="17" max="17" width="14.17578125" style="1" customWidth="1" outlineLevel="1"/>
    <col min="18" max="18" width="16.52734375" style="1" customWidth="1" outlineLevel="1"/>
    <col min="19" max="20" width="16.52734375" style="1" customWidth="1"/>
    <col min="21" max="21" width="14.29296875" style="1" customWidth="1"/>
    <col min="22" max="22" width="16.46875" style="1" customWidth="1" outlineLevel="1"/>
    <col min="23" max="23" width="16.52734375" style="1" customWidth="1" outlineLevel="1"/>
    <col min="24" max="25" width="16.52734375" style="1" customWidth="1"/>
    <col min="26" max="26" width="14.29296875" style="1" customWidth="1"/>
    <col min="27" max="27" width="14.17578125" style="1" customWidth="1" outlineLevel="1"/>
    <col min="28" max="28" width="16.52734375" style="1" customWidth="1" outlineLevel="1"/>
    <col min="29" max="30" width="16.52734375" style="1" customWidth="1"/>
    <col min="31" max="31" width="14.29296875" style="1" customWidth="1"/>
    <col min="32" max="32" width="16.46875" style="1" customWidth="1" outlineLevel="1"/>
    <col min="33" max="33" width="16.52734375" style="1" customWidth="1" outlineLevel="1"/>
    <col min="34" max="35" width="16.52734375" style="1" customWidth="1"/>
    <col min="36" max="36" width="14.29296875" style="1" customWidth="1"/>
    <col min="37" max="37" width="14.17578125" style="1" customWidth="1" outlineLevel="1"/>
    <col min="38" max="38" width="16.52734375" style="1" customWidth="1" outlineLevel="1"/>
    <col min="39" max="40" width="16.52734375" style="1" customWidth="1"/>
    <col min="41" max="41" width="14.29296875" style="1" customWidth="1"/>
    <col min="42" max="42" width="16.46875" style="1" customWidth="1" outlineLevel="1"/>
    <col min="43" max="43" width="16.52734375" style="1" customWidth="1" outlineLevel="1"/>
    <col min="44" max="45" width="16.52734375" style="1" customWidth="1"/>
    <col min="46" max="46" width="14.29296875" style="1" customWidth="1"/>
    <col min="47" max="47" width="14.17578125" style="1" customWidth="1" outlineLevel="1"/>
    <col min="48" max="48" width="16.52734375" style="1" customWidth="1" outlineLevel="1"/>
    <col min="49" max="50" width="16.52734375" style="1" customWidth="1"/>
    <col min="51" max="51" width="14.29296875" style="1" customWidth="1"/>
    <col min="52" max="52" width="16.46875" style="1" customWidth="1" outlineLevel="1"/>
    <col min="53" max="53" width="16.52734375" style="1" customWidth="1" outlineLevel="1"/>
    <col min="54" max="55" width="16.52734375" style="1" customWidth="1"/>
    <col min="56" max="56" width="14.29296875" style="1" customWidth="1"/>
    <col min="57" max="57" width="14.17578125" style="1" customWidth="1" outlineLevel="1"/>
    <col min="58" max="58" width="16.52734375" style="1" customWidth="1" outlineLevel="1"/>
    <col min="59" max="60" width="16.52734375" style="1" customWidth="1"/>
    <col min="61" max="61" width="14.29296875" style="1" customWidth="1"/>
    <col min="62" max="62" width="16.46875" style="1" customWidth="1" outlineLevel="1"/>
    <col min="63" max="63" width="16.52734375" style="1" customWidth="1" outlineLevel="1"/>
    <col min="64" max="65" width="16.52734375" style="1" customWidth="1"/>
    <col min="66" max="66" width="14.29296875" style="1" customWidth="1"/>
    <col min="67" max="67" width="14.17578125" style="1" customWidth="1" outlineLevel="1"/>
    <col min="68" max="68" width="16.52734375" style="1" customWidth="1" outlineLevel="1"/>
    <col min="69" max="70" width="16.52734375" style="1" customWidth="1"/>
    <col min="71" max="71" width="14.29296875" style="1" customWidth="1"/>
    <col min="72" max="72" width="16.46875" style="1" customWidth="1" outlineLevel="1"/>
    <col min="73" max="73" width="16.52734375" style="1" customWidth="1" outlineLevel="1"/>
    <col min="74" max="75" width="16.52734375" style="1" customWidth="1"/>
    <col min="76" max="76" width="16.52734375" style="1" customWidth="1" outlineLevel="1"/>
    <col min="77" max="78" width="16.52734375" style="1" customWidth="1"/>
    <col min="79" max="79" width="2.52734375" style="1" customWidth="1"/>
    <col min="80" max="80" width="9.17578125" style="1"/>
    <col min="81" max="83" width="11.52734375" style="1" bestFit="1" customWidth="1"/>
    <col min="84" max="16384" width="9.17578125" style="1"/>
  </cols>
  <sheetData>
    <row r="2" spans="2:78" ht="14" thickBot="1" x14ac:dyDescent="0.55000000000000004"/>
    <row r="3" spans="2:78" s="6" customFormat="1" ht="17.350000000000001" x14ac:dyDescent="0.5">
      <c r="B3" s="24" t="s">
        <v>23</v>
      </c>
      <c r="C3" s="25"/>
      <c r="D3" s="25"/>
      <c r="E3" s="25"/>
      <c r="F3" s="25"/>
      <c r="G3" s="25"/>
      <c r="H3" s="25"/>
      <c r="I3" s="25"/>
      <c r="J3" s="25"/>
      <c r="K3" s="25"/>
      <c r="L3" s="25"/>
      <c r="M3" s="25"/>
      <c r="N3" s="25"/>
      <c r="O3" s="25"/>
      <c r="P3" s="25"/>
      <c r="Q3" s="25"/>
      <c r="R3" s="25"/>
      <c r="S3" s="25"/>
      <c r="T3" s="26"/>
    </row>
    <row r="4" spans="2:78" s="6" customFormat="1" ht="17.350000000000001" x14ac:dyDescent="0.5">
      <c r="B4" s="27"/>
      <c r="C4" s="28"/>
      <c r="D4" s="28"/>
      <c r="E4" s="28"/>
      <c r="F4" s="28"/>
      <c r="G4" s="28"/>
      <c r="H4" s="28"/>
      <c r="I4" s="28"/>
      <c r="J4" s="28"/>
      <c r="K4" s="28"/>
      <c r="L4" s="28"/>
      <c r="M4" s="28"/>
      <c r="N4" s="28"/>
      <c r="O4" s="28"/>
      <c r="P4" s="28"/>
      <c r="Q4" s="28"/>
      <c r="R4" s="28"/>
      <c r="S4" s="28"/>
      <c r="T4" s="29"/>
    </row>
    <row r="5" spans="2:78" s="6" customFormat="1" ht="17.7" thickBot="1" x14ac:dyDescent="0.55000000000000004">
      <c r="B5" s="30">
        <f ca="1">+TODAY()</f>
        <v>45980</v>
      </c>
      <c r="C5" s="31"/>
      <c r="D5" s="31"/>
      <c r="E5" s="31"/>
      <c r="F5" s="31"/>
      <c r="G5" s="31"/>
      <c r="H5" s="31"/>
      <c r="I5" s="31"/>
      <c r="J5" s="31"/>
      <c r="K5" s="31"/>
      <c r="L5" s="31"/>
      <c r="M5" s="31"/>
      <c r="N5" s="31"/>
      <c r="O5" s="31"/>
      <c r="P5" s="31"/>
      <c r="Q5" s="31"/>
      <c r="R5" s="31"/>
      <c r="S5" s="31"/>
      <c r="T5" s="32"/>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c r="BV5" s="23"/>
      <c r="BW5" s="23"/>
      <c r="BX5" s="23"/>
      <c r="BY5" s="23"/>
      <c r="BZ5" s="23"/>
    </row>
    <row r="7" spans="2:78" ht="30.7" customHeight="1" x14ac:dyDescent="0.5">
      <c r="B7" s="3"/>
      <c r="C7" s="3"/>
      <c r="D7" s="3" t="s">
        <v>24</v>
      </c>
      <c r="E7" s="5">
        <f>+ROUND(0.005*0.0833333333333333*N7,-1)</f>
        <v>0</v>
      </c>
      <c r="F7" s="33" t="s">
        <v>25</v>
      </c>
      <c r="G7" s="34"/>
      <c r="H7" s="13"/>
      <c r="I7" s="35" t="s">
        <v>26</v>
      </c>
      <c r="J7" s="35"/>
      <c r="K7" s="35"/>
      <c r="L7" s="35"/>
      <c r="M7" s="20"/>
      <c r="N7" s="5"/>
    </row>
    <row r="8" spans="2:78" x14ac:dyDescent="0.5">
      <c r="B8" s="2"/>
      <c r="C8" s="2"/>
      <c r="D8" s="2"/>
      <c r="E8" s="2"/>
      <c r="F8" s="2"/>
      <c r="G8" s="15"/>
      <c r="H8" s="2"/>
      <c r="I8" s="2"/>
      <c r="J8" s="2"/>
      <c r="K8" s="2"/>
      <c r="L8" s="2"/>
      <c r="M8" s="2"/>
      <c r="N8" s="2"/>
      <c r="O8" s="2"/>
      <c r="P8" s="36" t="s">
        <v>10</v>
      </c>
      <c r="Q8" s="36"/>
      <c r="R8" s="36"/>
      <c r="S8" s="36"/>
      <c r="T8" s="36"/>
      <c r="U8" s="36" t="s">
        <v>11</v>
      </c>
      <c r="V8" s="36"/>
      <c r="W8" s="36"/>
      <c r="X8" s="36"/>
      <c r="Y8" s="36"/>
      <c r="Z8" s="36" t="s">
        <v>12</v>
      </c>
      <c r="AA8" s="36"/>
      <c r="AB8" s="36"/>
      <c r="AC8" s="36"/>
      <c r="AD8" s="36"/>
      <c r="AE8" s="36" t="s">
        <v>13</v>
      </c>
      <c r="AF8" s="36"/>
      <c r="AG8" s="36"/>
      <c r="AH8" s="36"/>
      <c r="AI8" s="36"/>
      <c r="AJ8" s="36" t="s">
        <v>14</v>
      </c>
      <c r="AK8" s="36"/>
      <c r="AL8" s="36"/>
      <c r="AM8" s="36"/>
      <c r="AN8" s="36"/>
      <c r="AO8" s="36" t="s">
        <v>15</v>
      </c>
      <c r="AP8" s="36"/>
      <c r="AQ8" s="36"/>
      <c r="AR8" s="36"/>
      <c r="AS8" s="36"/>
      <c r="AT8" s="36" t="s">
        <v>16</v>
      </c>
      <c r="AU8" s="36"/>
      <c r="AV8" s="36"/>
      <c r="AW8" s="36"/>
      <c r="AX8" s="36"/>
      <c r="AY8" s="36" t="s">
        <v>17</v>
      </c>
      <c r="AZ8" s="36"/>
      <c r="BA8" s="36"/>
      <c r="BB8" s="36"/>
      <c r="BC8" s="36"/>
      <c r="BD8" s="36" t="s">
        <v>18</v>
      </c>
      <c r="BE8" s="36"/>
      <c r="BF8" s="36"/>
      <c r="BG8" s="36"/>
      <c r="BH8" s="36"/>
      <c r="BI8" s="36" t="s">
        <v>19</v>
      </c>
      <c r="BJ8" s="36"/>
      <c r="BK8" s="36"/>
      <c r="BL8" s="36"/>
      <c r="BM8" s="36"/>
      <c r="BN8" s="36" t="s">
        <v>20</v>
      </c>
      <c r="BO8" s="36"/>
      <c r="BP8" s="36"/>
      <c r="BQ8" s="36"/>
      <c r="BR8" s="36"/>
      <c r="BS8" s="36" t="s">
        <v>21</v>
      </c>
      <c r="BT8" s="36"/>
      <c r="BU8" s="36"/>
      <c r="BV8" s="36"/>
      <c r="BW8" s="36"/>
      <c r="BX8" s="36" t="s">
        <v>27</v>
      </c>
      <c r="BY8" s="36"/>
      <c r="BZ8" s="36"/>
    </row>
    <row r="9" spans="2:78" s="21" customFormat="1" ht="43.5" customHeight="1" x14ac:dyDescent="0.5">
      <c r="B9" s="8" t="s">
        <v>0</v>
      </c>
      <c r="C9" s="8" t="s">
        <v>1</v>
      </c>
      <c r="D9" s="8" t="s">
        <v>28</v>
      </c>
      <c r="E9" s="8" t="s">
        <v>2</v>
      </c>
      <c r="F9" s="8" t="s">
        <v>29</v>
      </c>
      <c r="G9" s="16" t="s">
        <v>30</v>
      </c>
      <c r="H9" s="8" t="s">
        <v>31</v>
      </c>
      <c r="I9" s="8" t="s">
        <v>3</v>
      </c>
      <c r="J9" s="8" t="s">
        <v>32</v>
      </c>
      <c r="K9" s="37" t="s">
        <v>33</v>
      </c>
      <c r="L9" s="37"/>
      <c r="M9" s="8" t="s">
        <v>34</v>
      </c>
      <c r="N9" s="8" t="s">
        <v>35</v>
      </c>
      <c r="O9" s="2"/>
      <c r="P9" s="8" t="s">
        <v>36</v>
      </c>
      <c r="Q9" s="8" t="s">
        <v>37</v>
      </c>
      <c r="R9" s="8" t="s">
        <v>38</v>
      </c>
      <c r="S9" s="8" t="s">
        <v>39</v>
      </c>
      <c r="T9" s="8" t="s">
        <v>40</v>
      </c>
      <c r="U9" s="8" t="s">
        <v>36</v>
      </c>
      <c r="V9" s="8" t="s">
        <v>37</v>
      </c>
      <c r="W9" s="8" t="s">
        <v>38</v>
      </c>
      <c r="X9" s="8" t="s">
        <v>39</v>
      </c>
      <c r="Y9" s="8" t="s">
        <v>40</v>
      </c>
      <c r="Z9" s="8" t="s">
        <v>36</v>
      </c>
      <c r="AA9" s="8" t="s">
        <v>37</v>
      </c>
      <c r="AB9" s="8" t="s">
        <v>38</v>
      </c>
      <c r="AC9" s="8" t="s">
        <v>39</v>
      </c>
      <c r="AD9" s="8" t="s">
        <v>40</v>
      </c>
      <c r="AE9" s="8" t="s">
        <v>36</v>
      </c>
      <c r="AF9" s="8" t="s">
        <v>37</v>
      </c>
      <c r="AG9" s="8" t="s">
        <v>38</v>
      </c>
      <c r="AH9" s="8" t="s">
        <v>39</v>
      </c>
      <c r="AI9" s="8" t="s">
        <v>40</v>
      </c>
      <c r="AJ9" s="8" t="s">
        <v>36</v>
      </c>
      <c r="AK9" s="8" t="s">
        <v>37</v>
      </c>
      <c r="AL9" s="8" t="s">
        <v>38</v>
      </c>
      <c r="AM9" s="8" t="s">
        <v>39</v>
      </c>
      <c r="AN9" s="8" t="s">
        <v>40</v>
      </c>
      <c r="AO9" s="8" t="s">
        <v>36</v>
      </c>
      <c r="AP9" s="8" t="s">
        <v>37</v>
      </c>
      <c r="AQ9" s="8" t="s">
        <v>38</v>
      </c>
      <c r="AR9" s="8" t="s">
        <v>39</v>
      </c>
      <c r="AS9" s="8" t="s">
        <v>40</v>
      </c>
      <c r="AT9" s="8" t="s">
        <v>36</v>
      </c>
      <c r="AU9" s="8" t="s">
        <v>37</v>
      </c>
      <c r="AV9" s="8" t="s">
        <v>38</v>
      </c>
      <c r="AW9" s="8" t="s">
        <v>39</v>
      </c>
      <c r="AX9" s="8" t="s">
        <v>40</v>
      </c>
      <c r="AY9" s="8" t="s">
        <v>36</v>
      </c>
      <c r="AZ9" s="8" t="s">
        <v>37</v>
      </c>
      <c r="BA9" s="8" t="s">
        <v>38</v>
      </c>
      <c r="BB9" s="8" t="s">
        <v>39</v>
      </c>
      <c r="BC9" s="8" t="s">
        <v>40</v>
      </c>
      <c r="BD9" s="8" t="s">
        <v>36</v>
      </c>
      <c r="BE9" s="8" t="s">
        <v>37</v>
      </c>
      <c r="BF9" s="8" t="s">
        <v>38</v>
      </c>
      <c r="BG9" s="8" t="s">
        <v>39</v>
      </c>
      <c r="BH9" s="8" t="s">
        <v>40</v>
      </c>
      <c r="BI9" s="8" t="s">
        <v>36</v>
      </c>
      <c r="BJ9" s="8" t="s">
        <v>37</v>
      </c>
      <c r="BK9" s="8" t="s">
        <v>38</v>
      </c>
      <c r="BL9" s="8" t="s">
        <v>39</v>
      </c>
      <c r="BM9" s="8" t="s">
        <v>40</v>
      </c>
      <c r="BN9" s="8" t="s">
        <v>36</v>
      </c>
      <c r="BO9" s="8" t="s">
        <v>37</v>
      </c>
      <c r="BP9" s="8" t="s">
        <v>38</v>
      </c>
      <c r="BQ9" s="8" t="s">
        <v>39</v>
      </c>
      <c r="BR9" s="8" t="s">
        <v>40</v>
      </c>
      <c r="BS9" s="8" t="s">
        <v>36</v>
      </c>
      <c r="BT9" s="8" t="s">
        <v>37</v>
      </c>
      <c r="BU9" s="8" t="s">
        <v>38</v>
      </c>
      <c r="BV9" s="8" t="s">
        <v>39</v>
      </c>
      <c r="BW9" s="8" t="s">
        <v>40</v>
      </c>
      <c r="BX9" s="8" t="s">
        <v>41</v>
      </c>
      <c r="BY9" s="8" t="s">
        <v>39</v>
      </c>
      <c r="BZ9" s="8" t="s">
        <v>40</v>
      </c>
    </row>
    <row r="10" spans="2:78" s="21" customFormat="1" x14ac:dyDescent="0.5">
      <c r="B10" s="41" t="s">
        <v>42</v>
      </c>
      <c r="C10" s="41"/>
      <c r="D10" s="41"/>
      <c r="E10" s="41"/>
      <c r="F10" s="41"/>
      <c r="G10" s="41"/>
      <c r="H10" s="41"/>
      <c r="I10" s="41"/>
      <c r="J10" s="41"/>
      <c r="K10" s="41"/>
      <c r="L10" s="41"/>
      <c r="M10" s="41"/>
      <c r="N10" s="41"/>
      <c r="O10" s="1"/>
      <c r="P10" s="42"/>
      <c r="Q10" s="43"/>
      <c r="R10" s="43"/>
      <c r="S10" s="43"/>
      <c r="T10" s="44"/>
      <c r="U10" s="42"/>
      <c r="V10" s="43"/>
      <c r="W10" s="43"/>
      <c r="X10" s="43"/>
      <c r="Y10" s="44"/>
      <c r="Z10" s="42"/>
      <c r="AA10" s="43"/>
      <c r="AB10" s="43"/>
      <c r="AC10" s="43"/>
      <c r="AD10" s="44"/>
      <c r="AE10" s="42"/>
      <c r="AF10" s="43"/>
      <c r="AG10" s="43"/>
      <c r="AH10" s="43"/>
      <c r="AI10" s="44"/>
      <c r="AJ10" s="42"/>
      <c r="AK10" s="43"/>
      <c r="AL10" s="43"/>
      <c r="AM10" s="43"/>
      <c r="AN10" s="44"/>
      <c r="AO10" s="42"/>
      <c r="AP10" s="43"/>
      <c r="AQ10" s="43"/>
      <c r="AR10" s="43"/>
      <c r="AS10" s="44"/>
      <c r="AT10" s="42"/>
      <c r="AU10" s="43"/>
      <c r="AV10" s="43"/>
      <c r="AW10" s="43"/>
      <c r="AX10" s="44"/>
      <c r="AY10" s="42"/>
      <c r="AZ10" s="43"/>
      <c r="BA10" s="43"/>
      <c r="BB10" s="43"/>
      <c r="BC10" s="44"/>
      <c r="BD10" s="42"/>
      <c r="BE10" s="43"/>
      <c r="BF10" s="43"/>
      <c r="BG10" s="43"/>
      <c r="BH10" s="44"/>
      <c r="BI10" s="42"/>
      <c r="BJ10" s="43"/>
      <c r="BK10" s="43"/>
      <c r="BL10" s="43"/>
      <c r="BM10" s="44"/>
      <c r="BN10" s="42"/>
      <c r="BO10" s="43"/>
      <c r="BP10" s="43"/>
      <c r="BQ10" s="43"/>
      <c r="BR10" s="44"/>
      <c r="BS10" s="42"/>
      <c r="BT10" s="43"/>
      <c r="BU10" s="43"/>
      <c r="BV10" s="43"/>
      <c r="BW10" s="44"/>
      <c r="BX10" s="42"/>
      <c r="BY10" s="43"/>
      <c r="BZ10" s="44"/>
    </row>
    <row r="11" spans="2:78" s="9" customFormat="1" ht="54.7" customHeight="1" outlineLevel="1" x14ac:dyDescent="0.5">
      <c r="B11" s="3">
        <v>1</v>
      </c>
      <c r="C11" s="10"/>
      <c r="D11" s="10"/>
      <c r="E11" s="11" t="s">
        <v>43</v>
      </c>
      <c r="F11" s="12" t="s">
        <v>44</v>
      </c>
      <c r="G11" s="17" t="s">
        <v>45</v>
      </c>
      <c r="H11" s="11" t="s">
        <v>4</v>
      </c>
      <c r="I11" s="11" t="s">
        <v>46</v>
      </c>
      <c r="J11" s="11" t="s">
        <v>5</v>
      </c>
      <c r="K11" s="10">
        <v>10</v>
      </c>
      <c r="L11" s="10" t="s">
        <v>47</v>
      </c>
      <c r="M11" s="48">
        <v>3</v>
      </c>
      <c r="N11" s="11" t="s">
        <v>48</v>
      </c>
      <c r="P11" s="10"/>
      <c r="Q11" s="10"/>
      <c r="R11" s="19">
        <f>IF($L$11="x P",IF((P11-$M11)&gt;0,(P11-$M11)*$K11*$E$7,0),IF(L11="x P1",IF((P11-$M11)&gt;0,(P11-$M11)*$K$11*#REF!,0)))</f>
        <v>0</v>
      </c>
      <c r="S11" s="10"/>
      <c r="T11" s="19">
        <f>+IF(S11="oui",R11,0)</f>
        <v>0</v>
      </c>
      <c r="U11" s="10"/>
      <c r="V11" s="10">
        <v>4</v>
      </c>
      <c r="W11" s="19">
        <f>IF($L$11="x P",IF((U11-$M11)&gt;0,(U11-$M11)*$K11*$E$7,0),IF(U11="x P1",IF((U11-$M11)&gt;0,(U11-$M11)*$K$11*#REF!,0)))</f>
        <v>0</v>
      </c>
      <c r="X11" s="10"/>
      <c r="Y11" s="19">
        <f>+IF(X11="oui",W11,0)</f>
        <v>0</v>
      </c>
      <c r="Z11" s="10"/>
      <c r="AA11" s="10"/>
      <c r="AB11" s="19">
        <f>IF($L$11="x P",IF((Z11-$M11)&gt;0,(Z11-$M11)*$K11*$E$7,0),IF(Z11="x P1",IF((Z11-$M11)&gt;0,(Z11-$M11)*$K$11*#REF!,0)))</f>
        <v>0</v>
      </c>
      <c r="AC11" s="10"/>
      <c r="AD11" s="19">
        <f>+IF(AC11="oui",AB11,0)</f>
        <v>0</v>
      </c>
      <c r="AE11" s="10"/>
      <c r="AF11" s="10"/>
      <c r="AG11" s="19">
        <f>IF($L$11="x P",IF((AE11-$M11)&gt;0,(AE11-$M11)*$K11*$E$7,0),IF(AE11="x P1",IF((AE11-$M11)&gt;0,(AE11-$M11)*$K$11*#REF!,0)))</f>
        <v>0</v>
      </c>
      <c r="AH11" s="10"/>
      <c r="AI11" s="19">
        <f>+IF(AH11="oui",AG11,0)</f>
        <v>0</v>
      </c>
      <c r="AJ11" s="10"/>
      <c r="AK11" s="10"/>
      <c r="AL11" s="19">
        <f>IF($L$11="x P",IF((AJ11-$M11)&gt;0,(AJ11-$M11)*$K11*$E$7,0),IF(AJ11="x P1",IF((AJ11-$M11)&gt;0,(AJ11-$M11)*$K$11*#REF!,0)))</f>
        <v>0</v>
      </c>
      <c r="AM11" s="10"/>
      <c r="AN11" s="19">
        <f>+IF(AM11="oui",AL11,0)</f>
        <v>0</v>
      </c>
      <c r="AO11" s="10"/>
      <c r="AP11" s="10"/>
      <c r="AQ11" s="19">
        <f>IF($L$11="x P",IF((AO11-$M11)&gt;0,(AO11-$M11)*$K11*$E$7,0),IF(AO11="x P1",IF((AO11-$M11)&gt;0,(AO11-$M11)*$K$11*#REF!,0)))</f>
        <v>0</v>
      </c>
      <c r="AR11" s="10"/>
      <c r="AS11" s="19">
        <f>+IF(AR11="oui",AQ11,0)</f>
        <v>0</v>
      </c>
      <c r="AT11" s="10"/>
      <c r="AU11" s="10"/>
      <c r="AV11" s="19">
        <f>IF($L$11="x P",IF((AT11-$M11)&gt;0,(AT11-$M11)*$K11*$E$7,0),IF(AT11="x P1",IF((AT11-$M11)&gt;0,(AT11-$M11)*$K$11*#REF!,0)))</f>
        <v>0</v>
      </c>
      <c r="AW11" s="10"/>
      <c r="AX11" s="19">
        <f>+IF(AW11="oui",AV11,0)</f>
        <v>0</v>
      </c>
      <c r="AY11" s="10"/>
      <c r="AZ11" s="10"/>
      <c r="BA11" s="19">
        <f>IF($L$11="x P",IF((AY11-$M11)&gt;0,(AY11-$M11)*$K11*$E$7,0),IF(AY11="x P1",IF((AY11-$M11)&gt;0,(AY11-$M11)*$K$11*#REF!,0)))</f>
        <v>0</v>
      </c>
      <c r="BB11" s="10"/>
      <c r="BC11" s="19">
        <f>+IF(BB11="oui",BA11,0)</f>
        <v>0</v>
      </c>
      <c r="BD11" s="10"/>
      <c r="BE11" s="10"/>
      <c r="BF11" s="19">
        <f>IF($L$11="x P",IF((BD11-$M11)&gt;0,(BD11-$M11)*$K11*$E$7,0),IF(BD11="x P1",IF((BD11-$M11)&gt;0,(BD11-$M11)*$K$11*#REF!,0)))</f>
        <v>0</v>
      </c>
      <c r="BG11" s="10"/>
      <c r="BH11" s="19">
        <f>+IF(BG11="oui",BF11,0)</f>
        <v>0</v>
      </c>
      <c r="BI11" s="10"/>
      <c r="BJ11" s="10"/>
      <c r="BK11" s="19">
        <f>IF($L$11="x P",IF((BI11-$M11)&gt;0,(BI11-$M11)*$K11*$E$7,0),IF(BI11="x P1",IF((BI11-$M11)&gt;0,(BI11-$M11)*$K$11*#REF!,0)))</f>
        <v>0</v>
      </c>
      <c r="BL11" s="10"/>
      <c r="BM11" s="19">
        <f>+IF(BL11="oui",BK11,0)</f>
        <v>0</v>
      </c>
      <c r="BN11" s="10"/>
      <c r="BO11" s="10"/>
      <c r="BP11" s="19">
        <f>IF($L$11="x P",IF((BN11-$M11)&gt;0,(BN11-$M11)*$K11*$E$7,0),IF(BN11="x P1",IF((BN11-$M11)&gt;0,(BN11-$M11)*$K$11*#REF!,0)))</f>
        <v>0</v>
      </c>
      <c r="BQ11" s="10"/>
      <c r="BR11" s="19">
        <f>+IF(BQ11="oui",BP11,0)</f>
        <v>0</v>
      </c>
      <c r="BS11" s="10"/>
      <c r="BT11" s="10"/>
      <c r="BU11" s="19">
        <f>IF($L$11="x P",IF((BS11-$M11)&gt;0,(BS11-$M11)*$K11*$E$7,0),IF(BS11="x P1",IF((BS11-$M11)&gt;0,(BS11-$M11)*$K$11*#REF!,0)))</f>
        <v>0</v>
      </c>
      <c r="BV11" s="10"/>
      <c r="BW11" s="19">
        <f>+IF(BV11="oui",BU11,0)</f>
        <v>0</v>
      </c>
      <c r="BX11" s="19">
        <f>SUM(R11,W11,AB11,AG11,AL11,AQ11,AV11,BA11,BF11,BK11,BP11,BU11)</f>
        <v>0</v>
      </c>
      <c r="BY11" s="10"/>
      <c r="BZ11" s="19">
        <f>+IF(BY11="oui",BX11,0)</f>
        <v>0</v>
      </c>
    </row>
    <row r="12" spans="2:78" s="21" customFormat="1" x14ac:dyDescent="0.5">
      <c r="B12" s="38" t="s">
        <v>49</v>
      </c>
      <c r="C12" s="38"/>
      <c r="D12" s="38"/>
      <c r="E12" s="38"/>
      <c r="F12" s="38"/>
      <c r="G12" s="38"/>
      <c r="H12" s="38"/>
      <c r="I12" s="38"/>
      <c r="J12" s="38"/>
      <c r="K12" s="38"/>
      <c r="L12" s="38"/>
      <c r="M12" s="38"/>
      <c r="N12" s="38"/>
      <c r="O12" s="1"/>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c r="BO12" s="39"/>
      <c r="BP12" s="39"/>
      <c r="BQ12" s="39"/>
      <c r="BR12" s="39"/>
      <c r="BS12" s="39"/>
      <c r="BT12" s="39"/>
      <c r="BU12" s="39"/>
      <c r="BV12" s="39"/>
      <c r="BW12" s="39"/>
      <c r="BX12" s="39"/>
      <c r="BY12" s="39"/>
      <c r="BZ12" s="39"/>
    </row>
    <row r="13" spans="2:78" s="9" customFormat="1" ht="54.7" outlineLevel="1" x14ac:dyDescent="0.5">
      <c r="B13" s="10">
        <v>4</v>
      </c>
      <c r="C13" s="10"/>
      <c r="D13" s="10"/>
      <c r="E13" s="11" t="s">
        <v>8</v>
      </c>
      <c r="F13" s="12" t="s">
        <v>50</v>
      </c>
      <c r="G13" s="17" t="s">
        <v>51</v>
      </c>
      <c r="H13" s="11" t="s">
        <v>4</v>
      </c>
      <c r="I13" s="11" t="s">
        <v>52</v>
      </c>
      <c r="J13" s="11" t="s">
        <v>5</v>
      </c>
      <c r="K13" s="10">
        <v>5</v>
      </c>
      <c r="L13" s="10" t="s">
        <v>47</v>
      </c>
      <c r="M13" s="47">
        <v>0.95</v>
      </c>
      <c r="N13" s="11" t="s">
        <v>53</v>
      </c>
      <c r="P13" s="18"/>
      <c r="Q13" s="10"/>
      <c r="R13" s="19">
        <f>+IF(L13="x P",IF(($M13&gt;=P13),($M13-P13)*100*$K13*$E$7,0),+IF(L13="x P1",IF((P13-$M13)&gt;0,(P13-$M13)*$K13*#REF!,0)))</f>
        <v>0</v>
      </c>
      <c r="S13" s="10"/>
      <c r="T13" s="19">
        <f t="shared" ref="T13" si="0">+IF(S13="oui",R13,0)</f>
        <v>0</v>
      </c>
      <c r="U13" s="18">
        <v>0.92</v>
      </c>
      <c r="V13" s="10"/>
      <c r="W13" s="19">
        <f>+IF($L13="x P",IF(($M13&gt;=$U13),($M13-$U13)*100*$K13*$E$7,0),+IF($U13="x P1",IF(($U13-$M13)&gt;0,($U13-$M13)*$K13*#REF!,0)))</f>
        <v>0</v>
      </c>
      <c r="X13" s="10"/>
      <c r="Y13" s="19">
        <f t="shared" ref="Y13:Y16" si="1">+IF(X13="oui",W13,0)</f>
        <v>0</v>
      </c>
      <c r="Z13" s="18"/>
      <c r="AA13" s="10"/>
      <c r="AB13" s="19">
        <f>+IF($L13="x P",IF(($M13&gt;=$U13),($M13-$U13)*100*$K13*$E$7,0),+IF($U13="x P1",IF(($U13-$M13)&gt;0,($U13-$M13)*$K13*#REF!,0)))</f>
        <v>0</v>
      </c>
      <c r="AC13" s="10"/>
      <c r="AD13" s="19">
        <f t="shared" ref="AD13:AD16" si="2">+IF(AC13="oui",AB13,0)</f>
        <v>0</v>
      </c>
      <c r="AE13" s="18"/>
      <c r="AF13" s="10"/>
      <c r="AG13" s="19">
        <f>+IF($L13="x P",IF(($M13&gt;=$U13),($M13-$U13)*100*$K13*$E$7,0),+IF($U13="x P1",IF(($U13-$M13)&gt;0,($U13-$M13)*$K13*#REF!,0)))</f>
        <v>0</v>
      </c>
      <c r="AH13" s="10"/>
      <c r="AI13" s="19">
        <f t="shared" ref="AI13:AI16" si="3">+IF(AH13="oui",AG13,0)</f>
        <v>0</v>
      </c>
      <c r="AJ13" s="18"/>
      <c r="AK13" s="10"/>
      <c r="AL13" s="19">
        <f>+IF($L13="x P",IF(($M13&gt;=$U13),($M13-$U13)*100*$K13*$E$7,0),+IF($U13="x P1",IF(($U13-$M13)&gt;0,($U13-$M13)*$K13*#REF!,0)))</f>
        <v>0</v>
      </c>
      <c r="AM13" s="10"/>
      <c r="AN13" s="19">
        <f t="shared" ref="AN13:AN16" si="4">+IF(AM13="oui",AL13,0)</f>
        <v>0</v>
      </c>
      <c r="AO13" s="18"/>
      <c r="AP13" s="10"/>
      <c r="AQ13" s="19">
        <f>+IF($L13="x P",IF(($M13&gt;=$U13),($M13-$U13)*100*$K13*$E$7,0),+IF($U13="x P1",IF(($U13-$M13)&gt;0,($U13-$M13)*$K13*#REF!,0)))</f>
        <v>0</v>
      </c>
      <c r="AR13" s="10"/>
      <c r="AS13" s="19">
        <f t="shared" ref="AS13:AS16" si="5">+IF(AR13="oui",AQ13,0)</f>
        <v>0</v>
      </c>
      <c r="AT13" s="18"/>
      <c r="AU13" s="10"/>
      <c r="AV13" s="19">
        <f>+IF($L13="x P",IF(($M13&gt;=$U13),($M13-$U13)*100*$K13*$E$7,0),+IF($U13="x P1",IF(($U13-$M13)&gt;0,($U13-$M13)*$K13*#REF!,0)))</f>
        <v>0</v>
      </c>
      <c r="AW13" s="10"/>
      <c r="AX13" s="19">
        <f t="shared" ref="AX13:AX16" si="6">+IF(AW13="oui",AV13,0)</f>
        <v>0</v>
      </c>
      <c r="AY13" s="18"/>
      <c r="AZ13" s="10"/>
      <c r="BA13" s="19">
        <f>+IF($L13="x P",IF(($M13&gt;=$U13),($M13-$U13)*100*$K13*$E$7,0),+IF($U13="x P1",IF(($U13-$M13)&gt;0,($U13-$M13)*$K13*#REF!,0)))</f>
        <v>0</v>
      </c>
      <c r="BB13" s="10"/>
      <c r="BC13" s="19">
        <f t="shared" ref="BC13:BC16" si="7">+IF(BB13="oui",BA13,0)</f>
        <v>0</v>
      </c>
      <c r="BD13" s="18"/>
      <c r="BE13" s="10"/>
      <c r="BF13" s="19">
        <f>+IF($L13="x P",IF(($M13&gt;=$U13),($M13-$U13)*100*$K13*$E$7,0),+IF($U13="x P1",IF(($U13-$M13)&gt;0,($U13-$M13)*$K13*#REF!,0)))</f>
        <v>0</v>
      </c>
      <c r="BG13" s="10"/>
      <c r="BH13" s="19">
        <f t="shared" ref="BH13:BH16" si="8">+IF(BG13="oui",BF13,0)</f>
        <v>0</v>
      </c>
      <c r="BI13" s="18"/>
      <c r="BJ13" s="10"/>
      <c r="BK13" s="19">
        <f>+IF($L13="x P",IF(($M13&gt;=$U13),($M13-$U13)*100*$K13*$E$7,0),+IF($U13="x P1",IF(($U13-$M13)&gt;0,($U13-$M13)*$K13*#REF!,0)))</f>
        <v>0</v>
      </c>
      <c r="BL13" s="10"/>
      <c r="BM13" s="19">
        <f t="shared" ref="BM13:BM16" si="9">+IF(BL13="oui",BK13,0)</f>
        <v>0</v>
      </c>
      <c r="BN13" s="18"/>
      <c r="BO13" s="10"/>
      <c r="BP13" s="19">
        <f>+IF($L13="x P",IF(($M13&gt;=$U13),($M13-$U13)*100*$K13*$E$7,0),+IF($U13="x P1",IF(($U13-$M13)&gt;0,($U13-$M13)*$K13*#REF!,0)))</f>
        <v>0</v>
      </c>
      <c r="BQ13" s="10"/>
      <c r="BR13" s="19">
        <f t="shared" ref="BR13:BR16" si="10">+IF(BQ13="oui",BP13,0)</f>
        <v>0</v>
      </c>
      <c r="BS13" s="18"/>
      <c r="BT13" s="10"/>
      <c r="BU13" s="19">
        <f>+IF($L13="x P",IF(($M13&gt;=$U13),($M13-$U13)*100*$K13*$E$7,0),+IF($U13="x P1",IF(($U13-$M13)&gt;0,($U13-$M13)*$K13*#REF!,0)))</f>
        <v>0</v>
      </c>
      <c r="BV13" s="10"/>
      <c r="BW13" s="19">
        <f t="shared" ref="BW13:BW16" si="11">+IF(BV13="oui",BU13,0)</f>
        <v>0</v>
      </c>
      <c r="BX13" s="19">
        <f t="shared" ref="BX13:BX16" si="12">SUM(R13,W13,AB13,AG13,AL13,AQ13,AV13,BA13,BF13,BK13,BP13,BU13)</f>
        <v>0</v>
      </c>
      <c r="BY13" s="10"/>
      <c r="BZ13" s="19">
        <f t="shared" ref="BZ13" si="13">+IF(BY13="oui",BX13,0)</f>
        <v>0</v>
      </c>
    </row>
    <row r="14" spans="2:78" s="9" customFormat="1" ht="68.349999999999994" outlineLevel="1" x14ac:dyDescent="0.5">
      <c r="B14" s="10">
        <v>4</v>
      </c>
      <c r="C14" s="10"/>
      <c r="D14" s="10"/>
      <c r="E14" s="11" t="s">
        <v>54</v>
      </c>
      <c r="F14" s="12" t="s">
        <v>9</v>
      </c>
      <c r="G14" s="17" t="s">
        <v>51</v>
      </c>
      <c r="H14" s="11" t="s">
        <v>4</v>
      </c>
      <c r="I14" s="11" t="s">
        <v>68</v>
      </c>
      <c r="J14" s="11"/>
      <c r="K14" s="10">
        <v>2</v>
      </c>
      <c r="L14" s="10" t="s">
        <v>47</v>
      </c>
      <c r="M14" s="47">
        <v>0.95</v>
      </c>
      <c r="N14" s="11" t="s">
        <v>53</v>
      </c>
      <c r="P14" s="18"/>
      <c r="Q14" s="10"/>
      <c r="R14" s="19">
        <f>+IF(L14="x P",IF(($M14&gt;=P14),($M14-P14)*100*$K14*$E$7,0),+IF(L14="x P1",IF((P14-$M14)&gt;0,(P14-$M14)*$K14*#REF!,0)))</f>
        <v>0</v>
      </c>
      <c r="S14" s="10"/>
      <c r="T14" s="19">
        <f t="shared" ref="T14" si="14">+IF(S14="oui",R14,0)</f>
        <v>0</v>
      </c>
      <c r="U14" s="18">
        <v>0.9</v>
      </c>
      <c r="V14" s="10"/>
      <c r="W14" s="19">
        <f>+IF($L14="x P",IF(($M14&gt;=$U14),($M14-$U14)*100*$K14*$E$7,0),+IF($U14="x P1",IF(($U14-$M14)&gt;0,($U14-$M14)*$K14*#REF!,0)))</f>
        <v>0</v>
      </c>
      <c r="X14" s="10"/>
      <c r="Y14" s="19">
        <f t="shared" si="1"/>
        <v>0</v>
      </c>
      <c r="Z14" s="18"/>
      <c r="AA14" s="10"/>
      <c r="AB14" s="19">
        <f>+IF($L14="x P",IF(($M14&gt;=$U14),($M14-$U14)*100*$K14*$E$7,0),+IF($U14="x P1",IF(($U14-$M14)&gt;0,($U14-$M14)*$K14*#REF!,0)))</f>
        <v>0</v>
      </c>
      <c r="AC14" s="10"/>
      <c r="AD14" s="19">
        <f t="shared" si="2"/>
        <v>0</v>
      </c>
      <c r="AE14" s="18"/>
      <c r="AF14" s="10"/>
      <c r="AG14" s="19">
        <f>+IF($L14="x P",IF(($M14&gt;=$U14),($M14-$U14)*100*$K14*$E$7,0),+IF($U14="x P1",IF(($U14-$M14)&gt;0,($U14-$M14)*$K14*#REF!,0)))</f>
        <v>0</v>
      </c>
      <c r="AH14" s="10"/>
      <c r="AI14" s="19">
        <f t="shared" si="3"/>
        <v>0</v>
      </c>
      <c r="AJ14" s="18"/>
      <c r="AK14" s="10"/>
      <c r="AL14" s="19">
        <f>+IF($L14="x P",IF(($M14&gt;=$U14),($M14-$U14)*100*$K14*$E$7,0),+IF($U14="x P1",IF(($U14-$M14)&gt;0,($U14-$M14)*$K14*#REF!,0)))</f>
        <v>0</v>
      </c>
      <c r="AM14" s="10"/>
      <c r="AN14" s="19">
        <f t="shared" si="4"/>
        <v>0</v>
      </c>
      <c r="AO14" s="18"/>
      <c r="AP14" s="10"/>
      <c r="AQ14" s="19">
        <f>+IF($L14="x P",IF(($M14&gt;=$U14),($M14-$U14)*100*$K14*$E$7,0),+IF($U14="x P1",IF(($U14-$M14)&gt;0,($U14-$M14)*$K14*#REF!,0)))</f>
        <v>0</v>
      </c>
      <c r="AR14" s="10"/>
      <c r="AS14" s="19">
        <f t="shared" si="5"/>
        <v>0</v>
      </c>
      <c r="AT14" s="18"/>
      <c r="AU14" s="10"/>
      <c r="AV14" s="19">
        <f>+IF($L14="x P",IF(($M14&gt;=$U14),($M14-$U14)*100*$K14*$E$7,0),+IF($U14="x P1",IF(($U14-$M14)&gt;0,($U14-$M14)*$K14*#REF!,0)))</f>
        <v>0</v>
      </c>
      <c r="AW14" s="10"/>
      <c r="AX14" s="19">
        <f t="shared" si="6"/>
        <v>0</v>
      </c>
      <c r="AY14" s="18"/>
      <c r="AZ14" s="10"/>
      <c r="BA14" s="19">
        <f>+IF($L14="x P",IF(($M14&gt;=$U14),($M14-$U14)*100*$K14*$E$7,0),+IF($U14="x P1",IF(($U14-$M14)&gt;0,($U14-$M14)*$K14*#REF!,0)))</f>
        <v>0</v>
      </c>
      <c r="BB14" s="10"/>
      <c r="BC14" s="19">
        <f t="shared" si="7"/>
        <v>0</v>
      </c>
      <c r="BD14" s="18"/>
      <c r="BE14" s="10"/>
      <c r="BF14" s="19">
        <f>+IF($L14="x P",IF(($M14&gt;=$U14),($M14-$U14)*100*$K14*$E$7,0),+IF($U14="x P1",IF(($U14-$M14)&gt;0,($U14-$M14)*$K14*#REF!,0)))</f>
        <v>0</v>
      </c>
      <c r="BG14" s="10"/>
      <c r="BH14" s="19">
        <f t="shared" si="8"/>
        <v>0</v>
      </c>
      <c r="BI14" s="18"/>
      <c r="BJ14" s="10"/>
      <c r="BK14" s="19">
        <f>+IF($L14="x P",IF(($M14&gt;=$U14),($M14-$U14)*100*$K14*$E$7,0),+IF($U14="x P1",IF(($U14-$M14)&gt;0,($U14-$M14)*$K14*#REF!,0)))</f>
        <v>0</v>
      </c>
      <c r="BL14" s="10"/>
      <c r="BM14" s="19">
        <f t="shared" si="9"/>
        <v>0</v>
      </c>
      <c r="BN14" s="18"/>
      <c r="BO14" s="10"/>
      <c r="BP14" s="19">
        <f>+IF($L14="x P",IF(($M14&gt;=$U14),($M14-$U14)*100*$K14*$E$7,0),+IF($U14="x P1",IF(($U14-$M14)&gt;0,($U14-$M14)*$K14*#REF!,0)))</f>
        <v>0</v>
      </c>
      <c r="BQ14" s="10"/>
      <c r="BR14" s="19">
        <f t="shared" si="10"/>
        <v>0</v>
      </c>
      <c r="BS14" s="18"/>
      <c r="BT14" s="10"/>
      <c r="BU14" s="19">
        <f>+IF($L14="x P",IF(($M14&gt;=$U14),($M14-$U14)*100*$K14*$E$7,0),+IF($U14="x P1",IF(($U14-$M14)&gt;0,($U14-$M14)*$K14*#REF!,0)))</f>
        <v>0</v>
      </c>
      <c r="BV14" s="10"/>
      <c r="BW14" s="19">
        <f t="shared" si="11"/>
        <v>0</v>
      </c>
      <c r="BX14" s="19">
        <f t="shared" si="12"/>
        <v>0</v>
      </c>
      <c r="BY14" s="10"/>
      <c r="BZ14" s="19">
        <f t="shared" ref="BZ14" si="15">+IF(BY14="oui",BX14,0)</f>
        <v>0</v>
      </c>
    </row>
    <row r="15" spans="2:78" s="9" customFormat="1" ht="54.7" outlineLevel="1" x14ac:dyDescent="0.5">
      <c r="B15" s="10">
        <v>4</v>
      </c>
      <c r="C15" s="10"/>
      <c r="D15" s="10"/>
      <c r="E15" s="11" t="s">
        <v>55</v>
      </c>
      <c r="F15" s="12" t="s">
        <v>56</v>
      </c>
      <c r="G15" s="17" t="s">
        <v>51</v>
      </c>
      <c r="H15" s="11" t="s">
        <v>4</v>
      </c>
      <c r="I15" s="11" t="s">
        <v>69</v>
      </c>
      <c r="J15" s="11"/>
      <c r="K15" s="10">
        <v>3</v>
      </c>
      <c r="L15" s="10" t="s">
        <v>47</v>
      </c>
      <c r="M15" s="47">
        <v>0.95</v>
      </c>
      <c r="N15" s="11" t="s">
        <v>53</v>
      </c>
      <c r="P15" s="18"/>
      <c r="Q15" s="10"/>
      <c r="R15" s="19">
        <f>+IF(L15="x P",IF(($M15&gt;=P15),($M15-P15)*100*$K15*$E$7,0),+IF(L15="x P1",IF((P15-$M15)&gt;0,(P15-$M15)*$K15*#REF!,0)))</f>
        <v>0</v>
      </c>
      <c r="S15" s="10"/>
      <c r="T15" s="19">
        <f t="shared" ref="T15:T16" si="16">+IF(S15="oui",R15,0)</f>
        <v>0</v>
      </c>
      <c r="U15" s="18">
        <v>0.8</v>
      </c>
      <c r="V15" s="10"/>
      <c r="W15" s="19">
        <f>+IF($L15="x P",IF(($M15&gt;=$U15),($M15-$U15)*100*$K15*$E$7,0),+IF($U15="x P1",IF(($U15-$M15)&gt;0,($U15-$M15)*$K15*#REF!,0)))</f>
        <v>0</v>
      </c>
      <c r="X15" s="10"/>
      <c r="Y15" s="19">
        <f t="shared" si="1"/>
        <v>0</v>
      </c>
      <c r="Z15" s="18"/>
      <c r="AA15" s="10"/>
      <c r="AB15" s="19">
        <f>+IF($L15="x P",IF(($M15&gt;=$U15),($M15-$U15)*100*$K15*$E$7,0),+IF($U15="x P1",IF(($U15-$M15)&gt;0,($U15-$M15)*$K15*#REF!,0)))</f>
        <v>0</v>
      </c>
      <c r="AC15" s="10"/>
      <c r="AD15" s="19">
        <f t="shared" si="2"/>
        <v>0</v>
      </c>
      <c r="AE15" s="18"/>
      <c r="AF15" s="10"/>
      <c r="AG15" s="19">
        <f>+IF($L15="x P",IF(($M15&gt;=$U15),($M15-$U15)*100*$K15*$E$7,0),+IF($U15="x P1",IF(($U15-$M15)&gt;0,($U15-$M15)*$K15*#REF!,0)))</f>
        <v>0</v>
      </c>
      <c r="AH15" s="10"/>
      <c r="AI15" s="19">
        <f t="shared" si="3"/>
        <v>0</v>
      </c>
      <c r="AJ15" s="18"/>
      <c r="AK15" s="10"/>
      <c r="AL15" s="19">
        <f>+IF($L15="x P",IF(($M15&gt;=$U15),($M15-$U15)*100*$K15*$E$7,0),+IF($U15="x P1",IF(($U15-$M15)&gt;0,($U15-$M15)*$K15*#REF!,0)))</f>
        <v>0</v>
      </c>
      <c r="AM15" s="10"/>
      <c r="AN15" s="19">
        <f t="shared" si="4"/>
        <v>0</v>
      </c>
      <c r="AO15" s="18"/>
      <c r="AP15" s="10"/>
      <c r="AQ15" s="19">
        <f>+IF($L15="x P",IF(($M15&gt;=$U15),($M15-$U15)*100*$K15*$E$7,0),+IF($U15="x P1",IF(($U15-$M15)&gt;0,($U15-$M15)*$K15*#REF!,0)))</f>
        <v>0</v>
      </c>
      <c r="AR15" s="10"/>
      <c r="AS15" s="19">
        <f t="shared" si="5"/>
        <v>0</v>
      </c>
      <c r="AT15" s="18"/>
      <c r="AU15" s="10"/>
      <c r="AV15" s="19">
        <f>+IF($L15="x P",IF(($M15&gt;=$U15),($M15-$U15)*100*$K15*$E$7,0),+IF($U15="x P1",IF(($U15-$M15)&gt;0,($U15-$M15)*$K15*#REF!,0)))</f>
        <v>0</v>
      </c>
      <c r="AW15" s="10"/>
      <c r="AX15" s="19">
        <f t="shared" si="6"/>
        <v>0</v>
      </c>
      <c r="AY15" s="18"/>
      <c r="AZ15" s="10"/>
      <c r="BA15" s="19">
        <f>+IF($L15="x P",IF(($M15&gt;=$U15),($M15-$U15)*100*$K15*$E$7,0),+IF($U15="x P1",IF(($U15-$M15)&gt;0,($U15-$M15)*$K15*#REF!,0)))</f>
        <v>0</v>
      </c>
      <c r="BB15" s="10"/>
      <c r="BC15" s="19">
        <f t="shared" si="7"/>
        <v>0</v>
      </c>
      <c r="BD15" s="18"/>
      <c r="BE15" s="10"/>
      <c r="BF15" s="19">
        <f>+IF($L15="x P",IF(($M15&gt;=$U15),($M15-$U15)*100*$K15*$E$7,0),+IF($U15="x P1",IF(($U15-$M15)&gt;0,($U15-$M15)*$K15*#REF!,0)))</f>
        <v>0</v>
      </c>
      <c r="BG15" s="10"/>
      <c r="BH15" s="19">
        <f t="shared" si="8"/>
        <v>0</v>
      </c>
      <c r="BI15" s="18"/>
      <c r="BJ15" s="10"/>
      <c r="BK15" s="19">
        <f>+IF($L15="x P",IF(($M15&gt;=$U15),($M15-$U15)*100*$K15*$E$7,0),+IF($U15="x P1",IF(($U15-$M15)&gt;0,($U15-$M15)*$K15*#REF!,0)))</f>
        <v>0</v>
      </c>
      <c r="BL15" s="10"/>
      <c r="BM15" s="19">
        <f t="shared" si="9"/>
        <v>0</v>
      </c>
      <c r="BN15" s="18"/>
      <c r="BO15" s="10"/>
      <c r="BP15" s="19">
        <f>+IF($L15="x P",IF(($M15&gt;=$U15),($M15-$U15)*100*$K15*$E$7,0),+IF($U15="x P1",IF(($U15-$M15)&gt;0,($U15-$M15)*$K15*#REF!,0)))</f>
        <v>0</v>
      </c>
      <c r="BQ15" s="10"/>
      <c r="BR15" s="19">
        <f t="shared" si="10"/>
        <v>0</v>
      </c>
      <c r="BS15" s="18"/>
      <c r="BT15" s="10"/>
      <c r="BU15" s="19">
        <f>+IF($L15="x P",IF(($M15&gt;=$U15),($M15-$U15)*100*$K15*$E$7,0),+IF($U15="x P1",IF(($U15-$M15)&gt;0,($U15-$M15)*$K15*#REF!,0)))</f>
        <v>0</v>
      </c>
      <c r="BV15" s="10"/>
      <c r="BW15" s="19">
        <f t="shared" si="11"/>
        <v>0</v>
      </c>
      <c r="BX15" s="19">
        <f t="shared" si="12"/>
        <v>0</v>
      </c>
      <c r="BY15" s="10"/>
      <c r="BZ15" s="19">
        <f t="shared" ref="BZ15:BZ16" si="17">+IF(BY15="oui",BX15,0)</f>
        <v>0</v>
      </c>
    </row>
    <row r="16" spans="2:78" s="9" customFormat="1" ht="27.35" outlineLevel="1" x14ac:dyDescent="0.5">
      <c r="B16" s="10">
        <v>4</v>
      </c>
      <c r="C16" s="10"/>
      <c r="D16" s="10"/>
      <c r="E16" s="11" t="s">
        <v>57</v>
      </c>
      <c r="F16" s="12" t="s">
        <v>58</v>
      </c>
      <c r="G16" s="17" t="s">
        <v>51</v>
      </c>
      <c r="H16" s="11" t="s">
        <v>4</v>
      </c>
      <c r="I16" s="11" t="s">
        <v>70</v>
      </c>
      <c r="J16" s="11"/>
      <c r="K16" s="10">
        <v>10</v>
      </c>
      <c r="L16" s="10" t="s">
        <v>47</v>
      </c>
      <c r="M16" s="49">
        <v>0</v>
      </c>
      <c r="N16" s="11" t="s">
        <v>59</v>
      </c>
      <c r="P16" s="10"/>
      <c r="Q16" s="10"/>
      <c r="R16" s="19">
        <f>+IF($L16="x P",IF(($P16-$M16)&gt;0,($P16-$M16)*$K16*$E$7,0),+IF($L16="x P1",IF(($P16-$M16)&gt;0,($P16-$M16)*$K16*#REF!,0)))</f>
        <v>0</v>
      </c>
      <c r="S16" s="10"/>
      <c r="T16" s="19">
        <f t="shared" si="16"/>
        <v>0</v>
      </c>
      <c r="U16" s="10">
        <v>1</v>
      </c>
      <c r="V16" s="10"/>
      <c r="W16" s="19">
        <f>+IF($L16="x P",IF((U16-$M16)&gt;0,(P16-$M16)*$K16*$E$7,0),+IF($L16="x P1",IF((P16-$M16)&gt;0,(P16-$M16)*$K16*#REF!,0)))</f>
        <v>0</v>
      </c>
      <c r="X16" s="10"/>
      <c r="Y16" s="19">
        <f t="shared" si="1"/>
        <v>0</v>
      </c>
      <c r="Z16" s="10"/>
      <c r="AA16" s="10"/>
      <c r="AB16" s="19">
        <f>+IF($L16="x P",IF((Z16-$M16)&gt;0,(U16-$M16)*$K16*$E$7,0),+IF($L16="x P1",IF((U16-$M16)&gt;0,(U16-$M16)*$K16*#REF!,0)))</f>
        <v>0</v>
      </c>
      <c r="AC16" s="10"/>
      <c r="AD16" s="19">
        <f t="shared" si="2"/>
        <v>0</v>
      </c>
      <c r="AE16" s="10"/>
      <c r="AF16" s="10"/>
      <c r="AG16" s="19">
        <f>+IF($L16="x P",IF((AE16-$M16)&gt;0,(Z16-$M16)*$K16*$E$7,0),+IF($L16="x P1",IF((Z16-$M16)&gt;0,(Z16-$M16)*$K16*#REF!,0)))</f>
        <v>0</v>
      </c>
      <c r="AH16" s="10"/>
      <c r="AI16" s="19">
        <f t="shared" si="3"/>
        <v>0</v>
      </c>
      <c r="AJ16" s="10"/>
      <c r="AK16" s="10"/>
      <c r="AL16" s="19">
        <f>+IF($L16="x P",IF((AJ16-$M16)&gt;0,(AE16-$M16)*$K16*$E$7,0),+IF($L16="x P1",IF((AE16-$M16)&gt;0,(AE16-$M16)*$K16*#REF!,0)))</f>
        <v>0</v>
      </c>
      <c r="AM16" s="10"/>
      <c r="AN16" s="19">
        <f t="shared" si="4"/>
        <v>0</v>
      </c>
      <c r="AO16" s="10"/>
      <c r="AP16" s="10"/>
      <c r="AQ16" s="19">
        <f>+IF($L16="x P",IF((AO16-$M16)&gt;0,(AJ16-$M16)*$K16*$E$7,0),+IF($L16="x P1",IF((AJ16-$M16)&gt;0,(AJ16-$M16)*$K16*#REF!,0)))</f>
        <v>0</v>
      </c>
      <c r="AR16" s="10"/>
      <c r="AS16" s="19">
        <f t="shared" si="5"/>
        <v>0</v>
      </c>
      <c r="AT16" s="10"/>
      <c r="AU16" s="10"/>
      <c r="AV16" s="19">
        <f>+IF($L16="x P",IF((AT16-$M16)&gt;0,(AO16-$M16)*$K16*$E$7,0),+IF($L16="x P1",IF((AO16-$M16)&gt;0,(AO16-$M16)*$K16*#REF!,0)))</f>
        <v>0</v>
      </c>
      <c r="AW16" s="10"/>
      <c r="AX16" s="19">
        <f t="shared" si="6"/>
        <v>0</v>
      </c>
      <c r="AY16" s="10"/>
      <c r="AZ16" s="10"/>
      <c r="BA16" s="19">
        <f>+IF($L16="x P",IF((AY16-$M16)&gt;0,(AT16-$M16)*$K16*$E$7,0),+IF($L16="x P1",IF((AT16-$M16)&gt;0,(AT16-$M16)*$K16*#REF!,0)))</f>
        <v>0</v>
      </c>
      <c r="BB16" s="10"/>
      <c r="BC16" s="19">
        <f t="shared" si="7"/>
        <v>0</v>
      </c>
      <c r="BD16" s="10"/>
      <c r="BE16" s="10"/>
      <c r="BF16" s="19">
        <f>+IF($L16="x P",IF((BD16-$M16)&gt;0,(AY16-$M16)*$K16*$E$7,0),+IF($L16="x P1",IF((AY16-$M16)&gt;0,(AY16-$M16)*$K16*#REF!,0)))</f>
        <v>0</v>
      </c>
      <c r="BG16" s="10"/>
      <c r="BH16" s="19">
        <f t="shared" si="8"/>
        <v>0</v>
      </c>
      <c r="BI16" s="10"/>
      <c r="BJ16" s="10"/>
      <c r="BK16" s="19">
        <f>+IF($L16="x P",IF((BI16-$M16)&gt;0,(BD16-$M16)*$K16*$E$7,0),+IF($L16="x P1",IF((BD16-$M16)&gt;0,(BD16-$M16)*$K16*#REF!,0)))</f>
        <v>0</v>
      </c>
      <c r="BL16" s="10"/>
      <c r="BM16" s="19">
        <f t="shared" si="9"/>
        <v>0</v>
      </c>
      <c r="BN16" s="10"/>
      <c r="BO16" s="10"/>
      <c r="BP16" s="19">
        <f>+IF($L16="x P",IF((BN16-$M16)&gt;0,(BI16-$M16)*$K16*$E$7,0),+IF($L16="x P1",IF((BI16-$M16)&gt;0,(BI16-$M16)*$K16*#REF!,0)))</f>
        <v>0</v>
      </c>
      <c r="BQ16" s="10"/>
      <c r="BR16" s="19">
        <f t="shared" si="10"/>
        <v>0</v>
      </c>
      <c r="BS16" s="10"/>
      <c r="BT16" s="10"/>
      <c r="BU16" s="19">
        <f>+IF($L16="x P",IF((BS16-$M16)&gt;0,(BN16-$M16)*$K16*$E$7,0),+IF($L16="x P1",IF((BN16-$M16)&gt;0,(BN16-$M16)*$K16*#REF!,0)))</f>
        <v>0</v>
      </c>
      <c r="BV16" s="10"/>
      <c r="BW16" s="19">
        <f t="shared" si="11"/>
        <v>0</v>
      </c>
      <c r="BX16" s="19">
        <f t="shared" si="12"/>
        <v>0</v>
      </c>
      <c r="BY16" s="10"/>
      <c r="BZ16" s="19">
        <f t="shared" si="17"/>
        <v>0</v>
      </c>
    </row>
    <row r="17" spans="2:78" s="21" customFormat="1" x14ac:dyDescent="0.5">
      <c r="B17" s="38" t="s">
        <v>60</v>
      </c>
      <c r="C17" s="38"/>
      <c r="D17" s="38"/>
      <c r="E17" s="38"/>
      <c r="F17" s="38"/>
      <c r="G17" s="38"/>
      <c r="H17" s="38"/>
      <c r="I17" s="38"/>
      <c r="J17" s="38"/>
      <c r="K17" s="38"/>
      <c r="L17" s="38"/>
      <c r="M17" s="38"/>
      <c r="N17" s="38"/>
      <c r="O17" s="1"/>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39"/>
      <c r="BL17" s="39"/>
      <c r="BM17" s="39"/>
      <c r="BN17" s="39"/>
      <c r="BO17" s="39"/>
      <c r="BP17" s="39"/>
      <c r="BQ17" s="39"/>
      <c r="BR17" s="39"/>
      <c r="BS17" s="39"/>
      <c r="BT17" s="39"/>
      <c r="BU17" s="39"/>
      <c r="BV17" s="39"/>
      <c r="BW17" s="39"/>
      <c r="BX17" s="39"/>
      <c r="BY17" s="39"/>
      <c r="BZ17" s="39"/>
    </row>
    <row r="18" spans="2:78" ht="155.35" customHeight="1" outlineLevel="1" x14ac:dyDescent="0.5">
      <c r="B18" s="3"/>
      <c r="C18" s="3"/>
      <c r="D18" s="3"/>
      <c r="E18" s="4" t="s">
        <v>61</v>
      </c>
      <c r="F18" s="7" t="s">
        <v>7</v>
      </c>
      <c r="G18" s="7" t="s">
        <v>66</v>
      </c>
      <c r="H18" s="4"/>
      <c r="I18" s="4" t="s">
        <v>71</v>
      </c>
      <c r="J18" s="4"/>
      <c r="K18" s="10">
        <v>7</v>
      </c>
      <c r="L18" s="10" t="s">
        <v>47</v>
      </c>
      <c r="M18" s="49">
        <v>0</v>
      </c>
      <c r="N18" s="11" t="s">
        <v>59</v>
      </c>
      <c r="O18" s="9"/>
      <c r="P18" s="10"/>
      <c r="Q18" s="10"/>
      <c r="R18" s="19">
        <f>+IF($L18="x P",IF((P18-$M18)&gt;0,(P18-$M18)*$K18*$E$7,0),+IF($L18="x P1",IF((P18-$M18)&gt;0,(P18-$M18)*$K18*#REF!,0)))</f>
        <v>0</v>
      </c>
      <c r="S18" s="10"/>
      <c r="T18" s="19">
        <f t="shared" ref="T18" si="18">+IF(S18="oui",R18,0)</f>
        <v>0</v>
      </c>
      <c r="U18" s="10">
        <v>2</v>
      </c>
      <c r="V18" s="10"/>
      <c r="W18" s="19">
        <f>+IF($L18="x P",IF((U18-$M18)&gt;0,(U18-$M18)*$K18*$E$7,0),+IF($L18="x P1",IF((U18-$M18)&gt;0,(U18-$M18)*$K18*#REF!,0)))</f>
        <v>0</v>
      </c>
      <c r="X18" s="10"/>
      <c r="Y18" s="19">
        <f t="shared" ref="Y18:Y19" si="19">+IF(X18="oui",W18,0)</f>
        <v>0</v>
      </c>
      <c r="Z18" s="10"/>
      <c r="AA18" s="10"/>
      <c r="AB18" s="19">
        <f>+IF($L18="x P",IF((Z18-$M18)&gt;0,(Z18-$M18)*$K18*$E$7,0),+IF($L18="x P1",IF((Z18-$M18)&gt;0,(Z18-$M18)*$K18*#REF!,0)))</f>
        <v>0</v>
      </c>
      <c r="AC18" s="10"/>
      <c r="AD18" s="19">
        <f t="shared" ref="AD18:AD19" si="20">+IF(AC18="oui",AB18,0)</f>
        <v>0</v>
      </c>
      <c r="AE18" s="10"/>
      <c r="AF18" s="10"/>
      <c r="AG18" s="19">
        <f>+IF($L18="x P",IF((AE18-$M18)&gt;0,(AE18-$M18)*$K18*$E$7,0),+IF($L18="x P1",IF((AE18-$M18)&gt;0,(AE18-$M18)*$K18*#REF!,0)))</f>
        <v>0</v>
      </c>
      <c r="AH18" s="10"/>
      <c r="AI18" s="19">
        <f t="shared" ref="AI18:AI19" si="21">+IF(AH18="oui",AG18,0)</f>
        <v>0</v>
      </c>
      <c r="AJ18" s="10"/>
      <c r="AK18" s="10"/>
      <c r="AL18" s="19">
        <f>+IF($L18="x P",IF((AJ18-$M18)&gt;0,(AJ18-$M18)*$K18*$E$7,0),+IF($L18="x P1",IF((AJ18-$M18)&gt;0,(AJ18-$M18)*$K18*#REF!,0)))</f>
        <v>0</v>
      </c>
      <c r="AM18" s="10"/>
      <c r="AN18" s="19">
        <f t="shared" ref="AN18:AN19" si="22">+IF(AM18="oui",AL18,0)</f>
        <v>0</v>
      </c>
      <c r="AO18" s="10"/>
      <c r="AP18" s="10"/>
      <c r="AQ18" s="19">
        <f>+IF($L18="x P",IF((AO18-$M18)&gt;0,(AO18-$M18)*$K18*$E$7,0),+IF($L18="x P1",IF((AO18-$M18)&gt;0,(AO18-$M18)*$K18*#REF!,0)))</f>
        <v>0</v>
      </c>
      <c r="AR18" s="10"/>
      <c r="AS18" s="19">
        <f t="shared" ref="AS18:AS19" si="23">+IF(AR18="oui",AQ18,0)</f>
        <v>0</v>
      </c>
      <c r="AT18" s="10"/>
      <c r="AU18" s="10"/>
      <c r="AV18" s="19">
        <f>+IF($L18="x P",IF((AT18-$M18)&gt;0,(AT18-$M18)*$K18*$E$7,0),+IF($L18="x P1",IF((AT18-$M18)&gt;0,(AT18-$M18)*$K18*#REF!,0)))</f>
        <v>0</v>
      </c>
      <c r="AW18" s="10"/>
      <c r="AX18" s="19">
        <f t="shared" ref="AX18:AX19" si="24">+IF(AW18="oui",AV18,0)</f>
        <v>0</v>
      </c>
      <c r="AY18" s="10"/>
      <c r="AZ18" s="10"/>
      <c r="BA18" s="19">
        <f>+IF($L18="x P",IF((AY18-$M18)&gt;0,(AY18-$M18)*$K18*$E$7,0),+IF($L18="x P1",IF((AY18-$M18)&gt;0,(AY18-$M18)*$K18*#REF!,0)))</f>
        <v>0</v>
      </c>
      <c r="BB18" s="10"/>
      <c r="BC18" s="19">
        <f t="shared" ref="BC18:BC19" si="25">+IF(BB18="oui",BA18,0)</f>
        <v>0</v>
      </c>
      <c r="BD18" s="10"/>
      <c r="BE18" s="10"/>
      <c r="BF18" s="19">
        <f>+IF($L18="x P",IF((BD18-$M18)&gt;0,(BD18-$M18)*$K18*$E$7,0),+IF($L18="x P1",IF((BD18-$M18)&gt;0,(BD18-$M18)*$K18*#REF!,0)))</f>
        <v>0</v>
      </c>
      <c r="BG18" s="10"/>
      <c r="BH18" s="19">
        <f t="shared" ref="BH18:BH19" si="26">+IF(BG18="oui",BF18,0)</f>
        <v>0</v>
      </c>
      <c r="BI18" s="10"/>
      <c r="BJ18" s="10"/>
      <c r="BK18" s="19">
        <f>+IF($L18="x P",IF((BI18-$M18)&gt;0,(BI18-$M18)*$K18*$E$7,0),+IF($L18="x P1",IF((BI18-$M18)&gt;0,(BI18-$M18)*$K18*#REF!,0)))</f>
        <v>0</v>
      </c>
      <c r="BL18" s="10"/>
      <c r="BM18" s="19">
        <f t="shared" ref="BM18:BM19" si="27">+IF(BL18="oui",BK18,0)</f>
        <v>0</v>
      </c>
      <c r="BN18" s="10"/>
      <c r="BO18" s="10"/>
      <c r="BP18" s="19">
        <f>+IF($L18="x P",IF((BN18-$M18)&gt;0,(BN18-$M18)*$K18*$E$7,0),+IF($L18="x P1",IF((BN18-$M18)&gt;0,(BN18-$M18)*$K18*#REF!,0)))</f>
        <v>0</v>
      </c>
      <c r="BQ18" s="10"/>
      <c r="BR18" s="19">
        <f t="shared" ref="BR18:BR19" si="28">+IF(BQ18="oui",BP18,0)</f>
        <v>0</v>
      </c>
      <c r="BS18" s="10"/>
      <c r="BT18" s="10"/>
      <c r="BU18" s="19">
        <f>+IF($L18="x P",IF((BS18-$M18)&gt;0,(BS18-$M18)*$K18*$E$7,0),+IF($L18="x P1",IF((BS18-$M18)&gt;0,(BS18-$M18)*$K18*#REF!,0)))</f>
        <v>0</v>
      </c>
      <c r="BV18" s="10"/>
      <c r="BW18" s="19">
        <f t="shared" ref="BW18:BW19" si="29">+IF(BV18="oui",BU18,0)</f>
        <v>0</v>
      </c>
      <c r="BX18" s="19">
        <f t="shared" ref="BX18:BX19" si="30">SUM(R18,W18,AB18,AG18,AL18,AQ18,AV18,BA18,BF18,BK18,BP18,BU18)</f>
        <v>0</v>
      </c>
      <c r="BY18" s="10"/>
      <c r="BZ18" s="19">
        <f t="shared" ref="BZ18" si="31">+IF(BY18="oui",BX18,0)</f>
        <v>0</v>
      </c>
    </row>
    <row r="19" spans="2:78" ht="54.7" outlineLevel="1" x14ac:dyDescent="0.5">
      <c r="B19" s="3">
        <v>5</v>
      </c>
      <c r="C19" s="3"/>
      <c r="D19" s="3"/>
      <c r="E19" s="4" t="s">
        <v>62</v>
      </c>
      <c r="F19" s="7" t="s">
        <v>63</v>
      </c>
      <c r="G19" s="7" t="s">
        <v>22</v>
      </c>
      <c r="H19" s="4" t="s">
        <v>6</v>
      </c>
      <c r="I19" s="4" t="s">
        <v>67</v>
      </c>
      <c r="J19" s="4"/>
      <c r="K19" s="10">
        <v>7</v>
      </c>
      <c r="L19" s="10" t="s">
        <v>47</v>
      </c>
      <c r="M19" s="49">
        <v>0</v>
      </c>
      <c r="N19" s="11" t="s">
        <v>59</v>
      </c>
      <c r="O19" s="9"/>
      <c r="P19" s="10"/>
      <c r="Q19" s="10"/>
      <c r="R19" s="19">
        <f>+IF($L19="x P",IF((P19-$M19)&gt;0,(P19-$M19)*$K19*$E$7,0),+IF($L19="x P1",IF((P19-$M19)&gt;0,(P19-$M19)*$K19*#REF!,0)))</f>
        <v>0</v>
      </c>
      <c r="S19" s="10"/>
      <c r="T19" s="19">
        <f t="shared" ref="T19" si="32">+IF(S19="oui",R19,0)</f>
        <v>0</v>
      </c>
      <c r="U19" s="10">
        <v>2</v>
      </c>
      <c r="V19" s="10"/>
      <c r="W19" s="19">
        <f>+IF($L19="x P",IF((U19-$M19)&gt;0,(U19-$M19)*$K19*$E$7,0),+IF($L19="x P1",IF((U19-$M19)&gt;0,(U19-$M19)*$K19*#REF!,0)))</f>
        <v>0</v>
      </c>
      <c r="X19" s="10"/>
      <c r="Y19" s="19">
        <f t="shared" si="19"/>
        <v>0</v>
      </c>
      <c r="Z19" s="10"/>
      <c r="AA19" s="10"/>
      <c r="AB19" s="19">
        <f>+IF($L19="x P",IF((Z19-$M19)&gt;0,(Z19-$M19)*$K19*$E$7,0),+IF($L19="x P1",IF((Z19-$M19)&gt;0,(Z19-$M19)*$K19*#REF!,0)))</f>
        <v>0</v>
      </c>
      <c r="AC19" s="10"/>
      <c r="AD19" s="19">
        <f t="shared" si="20"/>
        <v>0</v>
      </c>
      <c r="AE19" s="10"/>
      <c r="AF19" s="10"/>
      <c r="AG19" s="19">
        <f>+IF($L19="x P",IF((AE19-$M19)&gt;0,(AE19-$M19)*$K19*$E$7,0),+IF($L19="x P1",IF((AE19-$M19)&gt;0,(AE19-$M19)*$K19*#REF!,0)))</f>
        <v>0</v>
      </c>
      <c r="AH19" s="10"/>
      <c r="AI19" s="19">
        <f t="shared" si="21"/>
        <v>0</v>
      </c>
      <c r="AJ19" s="10"/>
      <c r="AK19" s="10"/>
      <c r="AL19" s="19">
        <f>+IF($L19="x P",IF((AJ19-$M19)&gt;0,(AJ19-$M19)*$K19*$E$7,0),+IF($L19="x P1",IF((AJ19-$M19)&gt;0,(AJ19-$M19)*$K19*#REF!,0)))</f>
        <v>0</v>
      </c>
      <c r="AM19" s="10"/>
      <c r="AN19" s="19">
        <f t="shared" si="22"/>
        <v>0</v>
      </c>
      <c r="AO19" s="10"/>
      <c r="AP19" s="10"/>
      <c r="AQ19" s="19">
        <f>+IF($L19="x P",IF((AO19-$M19)&gt;0,(AO19-$M19)*$K19*$E$7,0),+IF($L19="x P1",IF((AO19-$M19)&gt;0,(AO19-$M19)*$K19*#REF!,0)))</f>
        <v>0</v>
      </c>
      <c r="AR19" s="10"/>
      <c r="AS19" s="19">
        <f t="shared" si="23"/>
        <v>0</v>
      </c>
      <c r="AT19" s="10"/>
      <c r="AU19" s="10"/>
      <c r="AV19" s="19">
        <f>+IF($L19="x P",IF((AT19-$M19)&gt;0,(AT19-$M19)*$K19*$E$7,0),+IF($L19="x P1",IF((AT19-$M19)&gt;0,(AT19-$M19)*$K19*#REF!,0)))</f>
        <v>0</v>
      </c>
      <c r="AW19" s="10"/>
      <c r="AX19" s="19">
        <f t="shared" si="24"/>
        <v>0</v>
      </c>
      <c r="AY19" s="10"/>
      <c r="AZ19" s="10"/>
      <c r="BA19" s="19">
        <f>+IF($L19="x P",IF((AY19-$M19)&gt;0,(AY19-$M19)*$K19*$E$7,0),+IF($L19="x P1",IF((AY19-$M19)&gt;0,(AY19-$M19)*$K19*#REF!,0)))</f>
        <v>0</v>
      </c>
      <c r="BB19" s="10"/>
      <c r="BC19" s="19">
        <f t="shared" si="25"/>
        <v>0</v>
      </c>
      <c r="BD19" s="10"/>
      <c r="BE19" s="10"/>
      <c r="BF19" s="19">
        <f>+IF($L19="x P",IF((BD19-$M19)&gt;0,(BD19-$M19)*$K19*$E$7,0),+IF($L19="x P1",IF((BD19-$M19)&gt;0,(BD19-$M19)*$K19*#REF!,0)))</f>
        <v>0</v>
      </c>
      <c r="BG19" s="10"/>
      <c r="BH19" s="19">
        <f t="shared" si="26"/>
        <v>0</v>
      </c>
      <c r="BI19" s="10"/>
      <c r="BJ19" s="10"/>
      <c r="BK19" s="19">
        <f>+IF($L19="x P",IF((BI19-$M19)&gt;0,(BI19-$M19)*$K19*$E$7,0),+IF($L19="x P1",IF((BI19-$M19)&gt;0,(BI19-$M19)*$K19*#REF!,0)))</f>
        <v>0</v>
      </c>
      <c r="BL19" s="10"/>
      <c r="BM19" s="19">
        <f t="shared" si="27"/>
        <v>0</v>
      </c>
      <c r="BN19" s="10"/>
      <c r="BO19" s="10"/>
      <c r="BP19" s="19">
        <f>+IF($L19="x P",IF((BN19-$M19)&gt;0,(BN19-$M19)*$K19*$E$7,0),+IF($L19="x P1",IF((BN19-$M19)&gt;0,(BN19-$M19)*$K19*#REF!,0)))</f>
        <v>0</v>
      </c>
      <c r="BQ19" s="10"/>
      <c r="BR19" s="19">
        <f t="shared" si="28"/>
        <v>0</v>
      </c>
      <c r="BS19" s="10"/>
      <c r="BT19" s="10"/>
      <c r="BU19" s="19">
        <f>+IF($L19="x P",IF((BS19-$M19)&gt;0,(BS19-$M19)*$K19*$E$7,0),+IF($L19="x P1",IF((BS19-$M19)&gt;0,(BS19-$M19)*$K19*#REF!,0)))</f>
        <v>0</v>
      </c>
      <c r="BV19" s="10"/>
      <c r="BW19" s="19">
        <f t="shared" si="29"/>
        <v>0</v>
      </c>
      <c r="BX19" s="19">
        <f t="shared" si="30"/>
        <v>0</v>
      </c>
      <c r="BY19" s="10"/>
      <c r="BZ19" s="19">
        <f t="shared" ref="BZ19" si="33">+IF(BY19="oui",BX19,0)</f>
        <v>0</v>
      </c>
    </row>
    <row r="21" spans="2:78" x14ac:dyDescent="0.5">
      <c r="P21" s="45"/>
      <c r="Q21" s="46"/>
      <c r="R21" s="5" t="e">
        <f>SUM(R11,#REF!,R13:R16,#REF!,R18:R19)</f>
        <v>#REF!</v>
      </c>
      <c r="S21" s="22" t="e">
        <f>+IF(R21=0,0,T21/R21)</f>
        <v>#REF!</v>
      </c>
      <c r="T21" s="5">
        <f>+SUM(T11:T19)</f>
        <v>0</v>
      </c>
      <c r="U21" s="45"/>
      <c r="V21" s="46"/>
      <c r="W21" s="5" t="e">
        <f>SUM(W11,#REF!,W13:W16,#REF!,W18:W19)</f>
        <v>#REF!</v>
      </c>
      <c r="X21" s="22" t="e">
        <f>+IF(W21=0,0,Y21/W21)</f>
        <v>#REF!</v>
      </c>
      <c r="Y21" s="5">
        <f>+SUM(Y11:Y19)</f>
        <v>0</v>
      </c>
      <c r="Z21" s="45"/>
      <c r="AA21" s="46"/>
      <c r="AB21" s="5" t="e">
        <f>SUM(AB11,#REF!,AB13:AB16,#REF!,AB18:AB19)</f>
        <v>#REF!</v>
      </c>
      <c r="AC21" s="22" t="e">
        <f>+IF(AB21=0,0,AD21/AB21)</f>
        <v>#REF!</v>
      </c>
      <c r="AD21" s="5">
        <f>+SUM(AD11:AD19)</f>
        <v>0</v>
      </c>
      <c r="AE21" s="45"/>
      <c r="AF21" s="46"/>
      <c r="AG21" s="5" t="e">
        <f>SUM(AG11,#REF!,AG13:AG16,#REF!,AG18:AG19)</f>
        <v>#REF!</v>
      </c>
      <c r="AH21" s="22" t="e">
        <f>+IF(AG21=0,0,AI21/AG21)</f>
        <v>#REF!</v>
      </c>
      <c r="AI21" s="5">
        <f>+SUM(AI11:AI19)</f>
        <v>0</v>
      </c>
      <c r="AJ21" s="45"/>
      <c r="AK21" s="46"/>
      <c r="AL21" s="5" t="e">
        <f>SUM(AL11,#REF!,AL13:AL16,#REF!,AL18:AL19)</f>
        <v>#REF!</v>
      </c>
      <c r="AM21" s="22" t="e">
        <f>+IF(AL21=0,0,AN21/AL21)</f>
        <v>#REF!</v>
      </c>
      <c r="AN21" s="5">
        <f>+SUM(AN11:AN19)</f>
        <v>0</v>
      </c>
      <c r="AO21" s="45"/>
      <c r="AP21" s="46"/>
      <c r="AQ21" s="5" t="e">
        <f>SUM(AQ11,#REF!,AQ13:AQ16,#REF!,AQ18:AQ19)</f>
        <v>#REF!</v>
      </c>
      <c r="AR21" s="22" t="e">
        <f>+IF(AQ21=0,0,AS21/AQ21)</f>
        <v>#REF!</v>
      </c>
      <c r="AS21" s="5">
        <f>+SUM(AS11:AS19)</f>
        <v>0</v>
      </c>
      <c r="AT21" s="45"/>
      <c r="AU21" s="46"/>
      <c r="AV21" s="5" t="e">
        <f>SUM(AV11,#REF!,AV13:AV16,#REF!,AV18:AV19)</f>
        <v>#REF!</v>
      </c>
      <c r="AW21" s="22" t="e">
        <f>+IF(AV21=0,0,AX21/AV21)</f>
        <v>#REF!</v>
      </c>
      <c r="AX21" s="5">
        <f>+SUM(AX11:AX19)</f>
        <v>0</v>
      </c>
      <c r="AY21" s="45"/>
      <c r="AZ21" s="46"/>
      <c r="BA21" s="5" t="e">
        <f>SUM(BA11,#REF!,BA13:BA16,#REF!,BA18:BA19)</f>
        <v>#REF!</v>
      </c>
      <c r="BB21" s="22" t="e">
        <f>+IF(BA21=0,0,BC21/BA21)</f>
        <v>#REF!</v>
      </c>
      <c r="BC21" s="5">
        <f>+SUM(BC11:BC19)</f>
        <v>0</v>
      </c>
      <c r="BD21" s="45"/>
      <c r="BE21" s="46"/>
      <c r="BF21" s="5" t="e">
        <f>SUM(BF11,#REF!,BF13:BF16,#REF!,BF18:BF19)</f>
        <v>#REF!</v>
      </c>
      <c r="BG21" s="22" t="e">
        <f>+IF(BF21=0,0,BH21/BF21)</f>
        <v>#REF!</v>
      </c>
      <c r="BH21" s="5">
        <f>+SUM(BH11:BH19)</f>
        <v>0</v>
      </c>
      <c r="BI21" s="45"/>
      <c r="BJ21" s="46"/>
      <c r="BK21" s="5" t="e">
        <f>SUM(BK11,#REF!,BK13:BK16,#REF!,BK18:BK19)</f>
        <v>#REF!</v>
      </c>
      <c r="BL21" s="22" t="e">
        <f>+IF(BK21=0,0,BM21/BK21)</f>
        <v>#REF!</v>
      </c>
      <c r="BM21" s="5">
        <f>+SUM(BM11:BM19)</f>
        <v>0</v>
      </c>
      <c r="BN21" s="45"/>
      <c r="BO21" s="46"/>
      <c r="BP21" s="5" t="e">
        <f>SUM(BP11,#REF!,BP13:BP16,#REF!,BP18:BP19)</f>
        <v>#REF!</v>
      </c>
      <c r="BQ21" s="22" t="e">
        <f>+IF(BP21=0,0,BR21/BP21)</f>
        <v>#REF!</v>
      </c>
      <c r="BR21" s="5">
        <f>+SUM(BR11:BR19)</f>
        <v>0</v>
      </c>
      <c r="BS21" s="45"/>
      <c r="BT21" s="46"/>
      <c r="BU21" s="5" t="e">
        <f>SUM(BU11,#REF!,BU13:BU16,#REF!,BU18:BU19)</f>
        <v>#REF!</v>
      </c>
      <c r="BV21" s="22" t="e">
        <f>+IF(BU21=0,0,BW21/BU21)</f>
        <v>#REF!</v>
      </c>
      <c r="BW21" s="5">
        <f>+SUM(BW11:BW19)</f>
        <v>0</v>
      </c>
      <c r="BX21" s="5">
        <f>+SUM(BX11:BX19)</f>
        <v>0</v>
      </c>
      <c r="BY21" s="22">
        <f>+IF(BX21=0,0,BZ21/BX21)</f>
        <v>0</v>
      </c>
      <c r="BZ21" s="5">
        <f>+SUM(BZ11:BZ19)</f>
        <v>0</v>
      </c>
    </row>
    <row r="22" spans="2:78" x14ac:dyDescent="0.5">
      <c r="P22" s="40" t="e">
        <f>+"Soit "&amp;ROUND(T21/$N$7*12,5)*100&amp;" % du montant mensuel du Marché"</f>
        <v>#DIV/0!</v>
      </c>
      <c r="Q22" s="40"/>
      <c r="R22" s="40"/>
      <c r="S22" s="40"/>
      <c r="T22" s="40"/>
      <c r="U22" s="40" t="e">
        <f>+"Soit "&amp;ROUND(Y21/$N$7*12,5)*100&amp;" % du montant mensuel du Marché"</f>
        <v>#DIV/0!</v>
      </c>
      <c r="V22" s="40"/>
      <c r="W22" s="40"/>
      <c r="X22" s="40"/>
      <c r="Y22" s="40"/>
      <c r="Z22" s="40" t="e">
        <f t="shared" ref="Z22" si="34">+"Soit "&amp;ROUND(AD21/$N$7*12,5)*100&amp;" % du montant mensuel du Marché"</f>
        <v>#DIV/0!</v>
      </c>
      <c r="AA22" s="40"/>
      <c r="AB22" s="40"/>
      <c r="AC22" s="40"/>
      <c r="AD22" s="40"/>
      <c r="AE22" s="40" t="e">
        <f t="shared" ref="AE22" si="35">+"Soit "&amp;ROUND(AI21/$N$7*12,5)*100&amp;" % du montant mensuel du Marché"</f>
        <v>#DIV/0!</v>
      </c>
      <c r="AF22" s="40"/>
      <c r="AG22" s="40"/>
      <c r="AH22" s="40"/>
      <c r="AI22" s="40"/>
      <c r="AJ22" s="40" t="e">
        <f t="shared" ref="AJ22" si="36">+"Soit "&amp;ROUND(AN21/$N$7*12,5)*100&amp;" % du montant mensuel du Marché"</f>
        <v>#DIV/0!</v>
      </c>
      <c r="AK22" s="40"/>
      <c r="AL22" s="40"/>
      <c r="AM22" s="40"/>
      <c r="AN22" s="40"/>
      <c r="AO22" s="40" t="e">
        <f t="shared" ref="AO22" si="37">+"Soit "&amp;ROUND(AS21/$N$7*12,5)*100&amp;" % du montant mensuel du Marché"</f>
        <v>#DIV/0!</v>
      </c>
      <c r="AP22" s="40"/>
      <c r="AQ22" s="40"/>
      <c r="AR22" s="40"/>
      <c r="AS22" s="40"/>
      <c r="AT22" s="40" t="e">
        <f t="shared" ref="AT22" si="38">+"Soit "&amp;ROUND(AX21/$N$7*12,5)*100&amp;" % du montant mensuel du Marché"</f>
        <v>#DIV/0!</v>
      </c>
      <c r="AU22" s="40"/>
      <c r="AV22" s="40"/>
      <c r="AW22" s="40"/>
      <c r="AX22" s="40"/>
      <c r="AY22" s="40" t="e">
        <f t="shared" ref="AY22" si="39">+"Soit "&amp;ROUND(BC21/$N$7*12,5)*100&amp;" % du montant mensuel du Marché"</f>
        <v>#DIV/0!</v>
      </c>
      <c r="AZ22" s="40"/>
      <c r="BA22" s="40"/>
      <c r="BB22" s="40"/>
      <c r="BC22" s="40"/>
      <c r="BD22" s="40" t="e">
        <f t="shared" ref="BD22" si="40">+"Soit "&amp;ROUND(BH21/$N$7*12,5)*100&amp;" % du montant mensuel du Marché"</f>
        <v>#DIV/0!</v>
      </c>
      <c r="BE22" s="40"/>
      <c r="BF22" s="40"/>
      <c r="BG22" s="40"/>
      <c r="BH22" s="40"/>
      <c r="BI22" s="40" t="e">
        <f t="shared" ref="BI22" si="41">+"Soit "&amp;ROUND(BM21/$N$7*12,5)*100&amp;" % du montant mensuel du Marché"</f>
        <v>#DIV/0!</v>
      </c>
      <c r="BJ22" s="40"/>
      <c r="BK22" s="40"/>
      <c r="BL22" s="40"/>
      <c r="BM22" s="40"/>
      <c r="BN22" s="40" t="e">
        <f t="shared" ref="BN22" si="42">+"Soit "&amp;ROUND(BR21/$N$7*12,5)*100&amp;" % du montant mensuel du Marché"</f>
        <v>#DIV/0!</v>
      </c>
      <c r="BO22" s="40"/>
      <c r="BP22" s="40"/>
      <c r="BQ22" s="40"/>
      <c r="BR22" s="40"/>
      <c r="BS22" s="40" t="e">
        <f t="shared" ref="BS22" si="43">+"Soit "&amp;ROUND(BW21/$N$7*12,5)*100&amp;" % du montant mensuel du Marché"</f>
        <v>#DIV/0!</v>
      </c>
      <c r="BT22" s="40"/>
      <c r="BU22" s="40"/>
      <c r="BV22" s="40"/>
      <c r="BW22" s="40"/>
      <c r="BX22" s="40" t="e">
        <f>+"Soit "&amp;ROUND(BZ21/$N$7*12,5)*100&amp;" % du montant mensuel du Marché"</f>
        <v>#DIV/0!</v>
      </c>
      <c r="BY22" s="40"/>
      <c r="BZ22" s="40"/>
    </row>
  </sheetData>
  <mergeCells count="85">
    <mergeCell ref="BI12:BM12"/>
    <mergeCell ref="BN12:BR12"/>
    <mergeCell ref="BS12:BW12"/>
    <mergeCell ref="BI17:BM17"/>
    <mergeCell ref="BN17:BR17"/>
    <mergeCell ref="BS17:BW17"/>
    <mergeCell ref="BD17:BH17"/>
    <mergeCell ref="BX17:BZ17"/>
    <mergeCell ref="BX22:BZ22"/>
    <mergeCell ref="BX8:BZ8"/>
    <mergeCell ref="BX10:BZ10"/>
    <mergeCell ref="BX12:BZ12"/>
    <mergeCell ref="BD8:BH8"/>
    <mergeCell ref="BI8:BM8"/>
    <mergeCell ref="BN8:BR8"/>
    <mergeCell ref="BS8:BW8"/>
    <mergeCell ref="BD10:BH10"/>
    <mergeCell ref="BI10:BM10"/>
    <mergeCell ref="BN10:BR10"/>
    <mergeCell ref="BS10:BW10"/>
    <mergeCell ref="BD21:BE21"/>
    <mergeCell ref="BI21:BJ21"/>
    <mergeCell ref="BN21:BO21"/>
    <mergeCell ref="BS21:BT21"/>
    <mergeCell ref="BD22:BH22"/>
    <mergeCell ref="BI22:BM22"/>
    <mergeCell ref="BN22:BR22"/>
    <mergeCell ref="AO22:AS22"/>
    <mergeCell ref="AT22:AX22"/>
    <mergeCell ref="AY22:BC22"/>
    <mergeCell ref="AJ12:AN12"/>
    <mergeCell ref="AO12:AS12"/>
    <mergeCell ref="AT12:AX12"/>
    <mergeCell ref="AY12:BC12"/>
    <mergeCell ref="AJ17:AN17"/>
    <mergeCell ref="AO17:AS17"/>
    <mergeCell ref="AT17:AX17"/>
    <mergeCell ref="AY17:BC17"/>
    <mergeCell ref="AO21:AP21"/>
    <mergeCell ref="AT21:AU21"/>
    <mergeCell ref="AY21:AZ21"/>
    <mergeCell ref="BS22:BW22"/>
    <mergeCell ref="BD12:BH12"/>
    <mergeCell ref="Z22:AD22"/>
    <mergeCell ref="AE22:AI22"/>
    <mergeCell ref="Z12:AD12"/>
    <mergeCell ref="AE12:AI12"/>
    <mergeCell ref="Z21:AA21"/>
    <mergeCell ref="AE21:AF21"/>
    <mergeCell ref="AJ21:AK21"/>
    <mergeCell ref="Z17:AD17"/>
    <mergeCell ref="AE17:AI17"/>
    <mergeCell ref="AJ22:AN22"/>
    <mergeCell ref="AJ8:AN8"/>
    <mergeCell ref="AO8:AS8"/>
    <mergeCell ref="AT8:AX8"/>
    <mergeCell ref="AY8:BC8"/>
    <mergeCell ref="AJ10:AN10"/>
    <mergeCell ref="AO10:AS10"/>
    <mergeCell ref="AT10:AX10"/>
    <mergeCell ref="AY10:BC10"/>
    <mergeCell ref="Z8:AD8"/>
    <mergeCell ref="AE8:AI8"/>
    <mergeCell ref="Z10:AD10"/>
    <mergeCell ref="AE10:AI10"/>
    <mergeCell ref="U8:Y8"/>
    <mergeCell ref="U10:Y10"/>
    <mergeCell ref="P21:Q21"/>
    <mergeCell ref="P22:T22"/>
    <mergeCell ref="B10:N10"/>
    <mergeCell ref="P10:T10"/>
    <mergeCell ref="U21:V21"/>
    <mergeCell ref="U22:Y22"/>
    <mergeCell ref="U12:Y12"/>
    <mergeCell ref="B17:N17"/>
    <mergeCell ref="P17:T17"/>
    <mergeCell ref="U17:Y17"/>
    <mergeCell ref="B3:T4"/>
    <mergeCell ref="B5:T5"/>
    <mergeCell ref="F7:G7"/>
    <mergeCell ref="I7:L7"/>
    <mergeCell ref="P8:T8"/>
    <mergeCell ref="K9:L9"/>
    <mergeCell ref="B12:N12"/>
    <mergeCell ref="P12:T12"/>
  </mergeCells>
  <conditionalFormatting sqref="P22 U22 Z22 AE22 AJ22 AO22 AT22 AY22 BD22 BI22 BN22 BS22">
    <cfRule type="colorScale" priority="13">
      <colorScale>
        <cfvo type="min"/>
        <cfvo type="percentile" val="50"/>
        <cfvo type="max"/>
        <color rgb="FFF8696B"/>
        <color rgb="FFFFEB84"/>
        <color rgb="FF63BE7B"/>
      </colorScale>
    </cfRule>
  </conditionalFormatting>
  <dataValidations disablePrompts="1" count="1">
    <dataValidation type="list" allowBlank="1" showInputMessage="1" showErrorMessage="1" sqref="X18:X19 AC18:AC19 AH18:AH19 AM18:AM19 AR18:AR19 AW18:AW19 BB18:BB19 BG18:BG19 BL18:BL19 BQ18:BQ19 BV18:BV19 BY18:BY19 S18:S19 BY11 BV11 BQ11 BL11 BG11 BB11 AW11 AR11 AM11 AH11 AC11 X11 S11 BY13:BY16 BV13:BV16 BQ13:BQ16 BL13:BL16 BG13:BG16 BB13:BB16 AW13:AW16 AR13:AR16 AM13:AM16 AH13:AH16 AC13:AC16 X13:X16 S13:S16" xr:uid="{B6467182-635B-456B-9260-88FD575654C3}">
      <formula1>List_ON</formula1>
    </dataValidation>
  </dataValidations>
  <printOptions horizontalCentered="1"/>
  <pageMargins left="0.31496062992125984" right="0.31496062992125984" top="0.55118110236220474" bottom="0.94488188976377963" header="0.31496062992125984" footer="0.31496062992125984"/>
  <pageSetup paperSize="9" scale="27" fitToWidth="7" fitToHeight="7" orientation="landscape" r:id="rId1"/>
  <headerFooter>
    <oddHeader>&amp;L&amp;K00000000451198-DOCTOLIB
&amp;R&amp;K00-019Annexe 1
Marché de Maintenance Multitechnique</oddHeader>
    <oddFooter>&amp;L&amp;G&amp;C&amp;K00-044Immeuble Central Seine
42/52, quai de la Râpée 75583 Paris Cedex 12
Tél. 33-(0)1 82 51 63 04  
Fax. 33-(0)1 82 51 69 89&amp;R&amp;K00-046Page
&amp;P/&amp;N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7"/>
  <dimension ref="B5:B6"/>
  <sheetViews>
    <sheetView workbookViewId="0">
      <selection activeCell="B4" sqref="B4:B7"/>
    </sheetView>
  </sheetViews>
  <sheetFormatPr baseColWidth="10" defaultColWidth="11.46875" defaultRowHeight="14.35" x14ac:dyDescent="0.5"/>
  <sheetData>
    <row r="5" spans="2:2" x14ac:dyDescent="0.5">
      <c r="B5" t="s">
        <v>64</v>
      </c>
    </row>
    <row r="6" spans="2:2" x14ac:dyDescent="0.5">
      <c r="B6" t="s">
        <v>65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B2B2E8A214B9A40927881589EB8B61E" ma:contentTypeVersion="28" ma:contentTypeDescription="Crée un document." ma:contentTypeScope="" ma:versionID="4a5051ee80498623a655fd78bcd7da27">
  <xsd:schema xmlns:xsd="http://www.w3.org/2001/XMLSchema" xmlns:xs="http://www.w3.org/2001/XMLSchema" xmlns:p="http://schemas.microsoft.com/office/2006/metadata/properties" xmlns:ns2="05049041-92ec-4342-9483-f476cc5e8399" xmlns:ns3="6d3c04ba-7e2e-484b-a2c7-343ff88f574b" xmlns:ns4="e4e1ab91-0a3e-4f56-be9a-3927f5ac56bf" xmlns:ns5="29883737-46e8-4786-8c61-93829fcfb577" targetNamespace="http://schemas.microsoft.com/office/2006/metadata/properties" ma:root="true" ma:fieldsID="ed0132b9f19d2fb857d52f2f6034e0a7" ns2:_="" ns3:_="" ns4:_="" ns5:_="">
    <xsd:import namespace="05049041-92ec-4342-9483-f476cc5e8399"/>
    <xsd:import namespace="6d3c04ba-7e2e-484b-a2c7-343ff88f574b"/>
    <xsd:import namespace="e4e1ab91-0a3e-4f56-be9a-3927f5ac56bf"/>
    <xsd:import namespace="29883737-46e8-4786-8c61-93829fcfb57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Métier" minOccurs="0"/>
                <xsd:element ref="ns3:Statut" minOccurs="0"/>
                <xsd:element ref="ns3:Type_x0020_de_x0020_document" minOccurs="0"/>
                <xsd:element ref="ns3:Origine"/>
                <xsd:element ref="ns3:Qualification_x0020_de_x0020_l_x0027_origine" minOccurs="0"/>
                <xsd:element ref="ns3:Date_x0020_du_x0020_document" minOccurs="0"/>
                <xsd:element ref="ns3:Thématique"/>
                <xsd:element ref="ns2:MediaServiceOCR" minOccurs="0"/>
                <xsd:element ref="ns2:MediaServiceGenerationTime" minOccurs="0"/>
                <xsd:element ref="ns2:MediaServiceEventHashCode" minOccurs="0"/>
                <xsd:element ref="ns2:MediaServiceDateTaken" minOccurs="0"/>
                <xsd:element ref="ns4:lcf76f155ced4ddcb4097134ff3c332f" minOccurs="0"/>
                <xsd:element ref="ns5:TaxCatchAll" minOccurs="0"/>
                <xsd:element ref="ns4: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049041-92ec-4342-9483-f476cc5e83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3c04ba-7e2e-484b-a2c7-343ff88f574b" elementFormDefault="qualified">
    <xsd:import namespace="http://schemas.microsoft.com/office/2006/documentManagement/types"/>
    <xsd:import namespace="http://schemas.microsoft.com/office/infopath/2007/PartnerControls"/>
    <xsd:element name="Métier" ma:index="11" nillable="true" ma:displayName="Métier" ma:description="Choix du métier" ma:format="RadioButtons" ma:internalName="M_x00e9_tier">
      <xsd:simpleType>
        <xsd:restriction base="dms:Choice">
          <xsd:enumeration value="Full FM"/>
          <xsd:enumeration value="Hard FM"/>
          <xsd:enumeration value="Soft FM"/>
          <xsd:enumeration value="Energie"/>
          <xsd:enumeration value="Certifications environnementales"/>
          <xsd:enumeration value="Commissioning"/>
          <xsd:enumeration value="Audit"/>
          <xsd:enumeration value="LCC"/>
          <xsd:enumeration value="BIM GEM"/>
          <xsd:enumeration value="Autre"/>
          <xsd:enumeration value="Carbone"/>
          <xsd:enumeration value="Changement climatique"/>
        </xsd:restriction>
      </xsd:simpleType>
    </xsd:element>
    <xsd:element name="Statut" ma:index="12" nillable="true" ma:displayName="Statut" ma:format="Dropdown" ma:internalName="Statut">
      <xsd:simpleType>
        <xsd:restriction base="dms:Choice">
          <xsd:enumeration value="Actif"/>
          <xsd:enumeration value="Pour information"/>
          <xsd:enumeration value="Obsolète"/>
        </xsd:restriction>
      </xsd:simpleType>
    </xsd:element>
    <xsd:element name="Type_x0020_de_x0020_document" ma:index="13" nillable="true" ma:displayName="Type de document" ma:format="Dropdown" ma:internalName="Type_x0020_de_x0020_document">
      <xsd:simpleType>
        <xsd:restriction base="dms:Choice">
          <xsd:enumeration value="Modèle (template)"/>
          <xsd:enumeration value="Production"/>
          <xsd:enumeration value="Notice concours"/>
          <xsd:enumeration value="Supports de formation"/>
          <xsd:enumeration value="Normes"/>
          <xsd:enumeration value="Presse scientifique ou litterature"/>
          <xsd:enumeration value="Administratif"/>
          <xsd:enumeration value="Autre"/>
        </xsd:restriction>
      </xsd:simpleType>
    </xsd:element>
    <xsd:element name="Origine" ma:index="14" ma:displayName="Origine" ma:format="Dropdown" ma:internalName="Origine" ma:readOnly="false">
      <xsd:simpleType>
        <xsd:restriction base="dms:Choice">
          <xsd:enumeration value="Setec-Praxice"/>
          <xsd:enumeration value="Externe"/>
          <xsd:enumeration value="A statuer"/>
        </xsd:restriction>
      </xsd:simpleType>
    </xsd:element>
    <xsd:element name="Qualification_x0020_de_x0020_l_x0027_origine" ma:index="15" nillable="true" ma:displayName="Qualification de l'origine" ma:format="Dropdown" ma:internalName="Qualification_x0020_de_x0020_l_x0027_origine">
      <xsd:simpleType>
        <xsd:union memberTypes="dms:Text">
          <xsd:simpleType>
            <xsd:restriction base="dms:Choice">
              <xsd:enumeration value="AFNOR"/>
              <xsd:enumeration value="COSTIC"/>
            </xsd:restriction>
          </xsd:simpleType>
        </xsd:union>
      </xsd:simpleType>
    </xsd:element>
    <xsd:element name="Date_x0020_du_x0020_document" ma:index="16" nillable="true" ma:displayName="Date du document" ma:format="DateOnly" ma:internalName="Date_x0020_du_x0020_document">
      <xsd:simpleType>
        <xsd:restriction base="dms:DateTime"/>
      </xsd:simpleType>
    </xsd:element>
    <xsd:element name="Thématique" ma:index="17" ma:displayName="Thématique" ma:format="RadioButtons" ma:internalName="Th_x00e9_matique" ma:readOnly="false">
      <xsd:simpleType>
        <xsd:union memberTypes="dms:Text">
          <xsd:simpleType>
            <xsd:restriction base="dms:Choice">
              <xsd:enumeration value="Maintenance"/>
              <xsd:enumeration value="Jumeau numérique"/>
              <xsd:enumeration value="Commisioning"/>
              <xsd:enumeration value="DCE"/>
              <xsd:enumeration value="Carbone"/>
              <xsd:enumeration value="Finance"/>
              <xsd:enumeration value="Autre"/>
            </xsd:restriction>
          </xsd:simpleType>
        </xsd:union>
      </xsd:simpleType>
    </xsd:element>
    <xsd:element name="SharedWithUsers" ma:index="2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7"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e1ab91-0a3e-4f56-be9a-3927f5ac56bf" elementFormDefault="qualified">
    <xsd:import namespace="http://schemas.microsoft.com/office/2006/documentManagement/types"/>
    <xsd:import namespace="http://schemas.microsoft.com/office/infopath/2007/PartnerControls"/>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f1becf76-f6b7-4412-90a9-c00507a429ef"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9883737-46e8-4786-8c61-93829fcfb577"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5c36c406-c6c0-4cb4-ad18-567906ca91be}" ma:internalName="TaxCatchAll" ma:showField="CatchAllData" ma:web="29883737-46e8-4786-8c61-93829fcfb5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Origine xmlns="6d3c04ba-7e2e-484b-a2c7-343ff88f574b">Setec-Praxice</Origine>
    <Métier xmlns="6d3c04ba-7e2e-484b-a2c7-343ff88f574b" xsi:nil="true"/>
    <Thématique xmlns="6d3c04ba-7e2e-484b-a2c7-343ff88f574b">DCE</Thématique>
    <Qualification_x0020_de_x0020_l_x0027_origine xmlns="6d3c04ba-7e2e-484b-a2c7-343ff88f574b" xsi:nil="true"/>
    <Statut xmlns="6d3c04ba-7e2e-484b-a2c7-343ff88f574b">Actif</Statut>
    <Type_x0020_de_x0020_document xmlns="6d3c04ba-7e2e-484b-a2c7-343ff88f574b">Modèle (template)</Type_x0020_de_x0020_document>
    <Date_x0020_du_x0020_document xmlns="6d3c04ba-7e2e-484b-a2c7-343ff88f574b">2023-07-23T22:00:00+00:00</Date_x0020_du_x0020_document>
    <lcf76f155ced4ddcb4097134ff3c332f xmlns="e4e1ab91-0a3e-4f56-be9a-3927f5ac56bf">
      <Terms xmlns="http://schemas.microsoft.com/office/infopath/2007/PartnerControls"/>
    </lcf76f155ced4ddcb4097134ff3c332f>
    <TaxCatchAll xmlns="29883737-46e8-4786-8c61-93829fcfb577" xsi:nil="true"/>
  </documentManagement>
</p:properties>
</file>

<file path=customXml/itemProps1.xml><?xml version="1.0" encoding="utf-8"?>
<ds:datastoreItem xmlns:ds="http://schemas.openxmlformats.org/officeDocument/2006/customXml" ds:itemID="{9EA47072-7886-49C6-85D5-303BCA84F7C1}">
  <ds:schemaRefs>
    <ds:schemaRef ds:uri="http://schemas.microsoft.com/sharepoint/v3/contenttype/forms"/>
  </ds:schemaRefs>
</ds:datastoreItem>
</file>

<file path=customXml/itemProps2.xml><?xml version="1.0" encoding="utf-8"?>
<ds:datastoreItem xmlns:ds="http://schemas.openxmlformats.org/officeDocument/2006/customXml" ds:itemID="{16B6CF89-9E9C-451E-A784-8265325E4A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049041-92ec-4342-9483-f476cc5e8399"/>
    <ds:schemaRef ds:uri="6d3c04ba-7e2e-484b-a2c7-343ff88f574b"/>
    <ds:schemaRef ds:uri="e4e1ab91-0a3e-4f56-be9a-3927f5ac56bf"/>
    <ds:schemaRef ds:uri="29883737-46e8-4786-8c61-93829fcfb5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74B38A1-B31B-4608-908D-F68B6174F24B}">
  <ds:schemaRefs>
    <ds:schemaRef ds:uri="http://schemas.microsoft.com/office/2006/metadata/properties"/>
    <ds:schemaRef ds:uri="http://schemas.microsoft.com/office/infopath/2007/PartnerControls"/>
    <ds:schemaRef ds:uri="6d3c04ba-7e2e-484b-a2c7-343ff88f574b"/>
    <ds:schemaRef ds:uri="e4e1ab91-0a3e-4f56-be9a-3927f5ac56bf"/>
    <ds:schemaRef ds:uri="29883737-46e8-4786-8c61-93829fcfb57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2 - PENALITES CALCUL</vt:lpstr>
      <vt:lpstr>List</vt:lpstr>
      <vt:lpstr>'2 - PENALITES CALCUL'!Impression_des_titres</vt:lpstr>
      <vt:lpstr>List_ON</vt:lpstr>
      <vt:lpstr>'2 - PENALITES CALCUL'!Zone_d_impression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Performance et pénalités</dc:title>
  <dc:subject/>
  <dc:creator/>
  <cp:keywords/>
  <dc:description/>
  <cp:lastModifiedBy/>
  <cp:revision/>
  <dcterms:created xsi:type="dcterms:W3CDTF">2006-09-16T00:00:00Z</dcterms:created>
  <dcterms:modified xsi:type="dcterms:W3CDTF">2025-11-19T15:08:04Z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0x0101006B2B2E8A214B9A40927881589EB8B61E</vt:lpwstr>
  </property>
  <property fmtid="{D5CDD505-2E9C-101B-9397-08002B2CF9AE}" pid="3" name="MediaServiceImageTags">
    <vt:lpwstr/>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GUID">
    <vt:lpwstr>b45e87df-a2ec-4109-a85d-1583acda7ba1</vt:lpwstr>
  </property>
  <property fmtid="{D5CDD505-2E9C-101B-9397-08002B2CF9AE}" pid="10" name="xd_Signature">
    <vt:bool>false</vt:bool>
  </property>
  <property fmtid="{D5CDD505-2E9C-101B-9397-08002B2CF9AE}" pid="11" name="lcf76f155ced4ddcb4097134ff3c332f">
    <vt:lpwstr/>
  </property>
  <property fmtid="{D5CDD505-2E9C-101B-9397-08002B2CF9AE}" pid="12" name="TaxCatchAll">
    <vt:lpwstr/>
  </property>
</Properties>
</file>